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3. The On Going Articles\"/>
    </mc:Choice>
  </mc:AlternateContent>
  <bookViews>
    <workbookView xWindow="0" yWindow="0" windowWidth="20490" windowHeight="7665" activeTab="5"/>
  </bookViews>
  <sheets>
    <sheet name="SB" sheetId="1" r:id="rId1"/>
    <sheet name="LB" sheetId="3" r:id="rId2"/>
    <sheet name="CP" sheetId="4" r:id="rId3"/>
    <sheet name="BK" sheetId="2" r:id="rId4"/>
    <sheet name="All species" sheetId="5" r:id="rId5"/>
    <sheet name="Indice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C32" i="2" l="1"/>
  <c r="C17" i="4"/>
  <c r="D19" i="1"/>
  <c r="H5" i="5" l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3" i="5"/>
  <c r="H4" i="5"/>
  <c r="H2" i="5"/>
  <c r="G46" i="5"/>
  <c r="F46" i="5"/>
  <c r="E46" i="5"/>
  <c r="D46" i="5"/>
  <c r="H46" i="5" s="1"/>
  <c r="J22" i="2" l="1"/>
  <c r="G22" i="2"/>
  <c r="F22" i="2"/>
  <c r="I2" i="4" l="1"/>
  <c r="F3" i="4"/>
  <c r="G3" i="4" s="1"/>
  <c r="F4" i="4"/>
  <c r="G4" i="4" s="1"/>
  <c r="F5" i="4"/>
  <c r="J5" i="4" s="1"/>
  <c r="F6" i="4"/>
  <c r="G6" i="4" s="1"/>
  <c r="F7" i="4"/>
  <c r="J7" i="4" s="1"/>
  <c r="F8" i="4"/>
  <c r="G8" i="4" s="1"/>
  <c r="F9" i="4"/>
  <c r="J9" i="4" s="1"/>
  <c r="F10" i="4"/>
  <c r="G10" i="4" s="1"/>
  <c r="F11" i="4"/>
  <c r="J11" i="4" s="1"/>
  <c r="F12" i="4"/>
  <c r="G12" i="4" s="1"/>
  <c r="F13" i="4"/>
  <c r="J13" i="4" s="1"/>
  <c r="F2" i="4"/>
  <c r="J2" i="4" s="1"/>
  <c r="D14" i="4"/>
  <c r="H2" i="4" s="1"/>
  <c r="J23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" i="3"/>
  <c r="I2" i="3"/>
  <c r="H2" i="3"/>
  <c r="G23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D23" i="3"/>
  <c r="I2" i="2"/>
  <c r="G4" i="2"/>
  <c r="G6" i="2"/>
  <c r="G8" i="2"/>
  <c r="G10" i="2"/>
  <c r="G12" i="2"/>
  <c r="G14" i="2"/>
  <c r="G16" i="2"/>
  <c r="G18" i="2"/>
  <c r="G20" i="2"/>
  <c r="G23" i="2"/>
  <c r="G25" i="2"/>
  <c r="G27" i="2"/>
  <c r="G29" i="2"/>
  <c r="G2" i="2"/>
  <c r="F3" i="2"/>
  <c r="G3" i="2" s="1"/>
  <c r="F4" i="2"/>
  <c r="J4" i="2" s="1"/>
  <c r="F5" i="2"/>
  <c r="G5" i="2" s="1"/>
  <c r="F6" i="2"/>
  <c r="J6" i="2" s="1"/>
  <c r="F7" i="2"/>
  <c r="G7" i="2" s="1"/>
  <c r="F8" i="2"/>
  <c r="J8" i="2" s="1"/>
  <c r="F9" i="2"/>
  <c r="G9" i="2" s="1"/>
  <c r="F10" i="2"/>
  <c r="J10" i="2" s="1"/>
  <c r="F11" i="2"/>
  <c r="G11" i="2" s="1"/>
  <c r="F12" i="2"/>
  <c r="J12" i="2" s="1"/>
  <c r="F13" i="2"/>
  <c r="G13" i="2" s="1"/>
  <c r="F14" i="2"/>
  <c r="J14" i="2" s="1"/>
  <c r="F15" i="2"/>
  <c r="G15" i="2" s="1"/>
  <c r="F16" i="2"/>
  <c r="J16" i="2" s="1"/>
  <c r="F17" i="2"/>
  <c r="G17" i="2" s="1"/>
  <c r="F18" i="2"/>
  <c r="J18" i="2" s="1"/>
  <c r="F19" i="2"/>
  <c r="G19" i="2" s="1"/>
  <c r="F20" i="2"/>
  <c r="J20" i="2" s="1"/>
  <c r="F21" i="2"/>
  <c r="G21" i="2" s="1"/>
  <c r="F23" i="2"/>
  <c r="J23" i="2" s="1"/>
  <c r="F24" i="2"/>
  <c r="G24" i="2" s="1"/>
  <c r="F25" i="2"/>
  <c r="J25" i="2" s="1"/>
  <c r="F26" i="2"/>
  <c r="G26" i="2" s="1"/>
  <c r="F27" i="2"/>
  <c r="J27" i="2" s="1"/>
  <c r="F28" i="2"/>
  <c r="G28" i="2" s="1"/>
  <c r="F29" i="2"/>
  <c r="J29" i="2" s="1"/>
  <c r="F2" i="2"/>
  <c r="J2" i="2" s="1"/>
  <c r="D30" i="2"/>
  <c r="H2" i="2" s="1"/>
  <c r="G9" i="4" l="1"/>
  <c r="G13" i="4"/>
  <c r="G5" i="4"/>
  <c r="G11" i="4"/>
  <c r="G7" i="4"/>
  <c r="J28" i="2"/>
  <c r="J26" i="2"/>
  <c r="J24" i="2"/>
  <c r="J21" i="2"/>
  <c r="J19" i="2"/>
  <c r="J17" i="2"/>
  <c r="J15" i="2"/>
  <c r="J13" i="2"/>
  <c r="J11" i="2"/>
  <c r="J9" i="2"/>
  <c r="J7" i="2"/>
  <c r="J5" i="2"/>
  <c r="J3" i="2"/>
  <c r="J30" i="2" s="1"/>
  <c r="G30" i="2"/>
  <c r="J12" i="4"/>
  <c r="J10" i="4"/>
  <c r="J8" i="4"/>
  <c r="J6" i="4"/>
  <c r="J4" i="4"/>
  <c r="J14" i="4" s="1"/>
  <c r="J3" i="4"/>
  <c r="G2" i="4"/>
  <c r="G14" i="4" s="1"/>
  <c r="F3" i="1" l="1"/>
  <c r="J3" i="1" s="1"/>
  <c r="F4" i="1"/>
  <c r="J4" i="1" s="1"/>
  <c r="F5" i="1"/>
  <c r="J5" i="1" s="1"/>
  <c r="F6" i="1"/>
  <c r="J6" i="1" s="1"/>
  <c r="F7" i="1"/>
  <c r="J7" i="1" s="1"/>
  <c r="F8" i="1"/>
  <c r="J8" i="1" s="1"/>
  <c r="F9" i="1"/>
  <c r="J9" i="1" s="1"/>
  <c r="F10" i="1"/>
  <c r="J10" i="1" s="1"/>
  <c r="F11" i="1"/>
  <c r="J11" i="1" s="1"/>
  <c r="F12" i="1"/>
  <c r="J12" i="1" s="1"/>
  <c r="F13" i="1"/>
  <c r="J13" i="1" s="1"/>
  <c r="F14" i="1"/>
  <c r="J14" i="1" s="1"/>
  <c r="F15" i="1"/>
  <c r="J15" i="1" s="1"/>
  <c r="F2" i="1"/>
  <c r="J2" i="1" s="1"/>
  <c r="D16" i="1"/>
  <c r="H2" i="1" s="1"/>
  <c r="J16" i="1" l="1"/>
  <c r="G2" i="1"/>
  <c r="G14" i="1"/>
  <c r="G12" i="1"/>
  <c r="G10" i="1"/>
  <c r="G8" i="1"/>
  <c r="G6" i="1"/>
  <c r="G4" i="1"/>
  <c r="G15" i="1"/>
  <c r="G13" i="1"/>
  <c r="G11" i="1"/>
  <c r="G9" i="1"/>
  <c r="G7" i="1"/>
  <c r="G5" i="1"/>
  <c r="G3" i="1"/>
  <c r="G16" i="1" l="1"/>
</calcChain>
</file>

<file path=xl/sharedStrings.xml><?xml version="1.0" encoding="utf-8"?>
<sst xmlns="http://schemas.openxmlformats.org/spreadsheetml/2006/main" count="221" uniqueCount="96">
  <si>
    <t>Family</t>
  </si>
  <si>
    <t>Species</t>
  </si>
  <si>
    <t>Jumlah</t>
  </si>
  <si>
    <t>Bufonidae</t>
  </si>
  <si>
    <t>L. borbonica</t>
  </si>
  <si>
    <t>Dicroglossidae</t>
  </si>
  <si>
    <t>Limnonectes blythii</t>
  </si>
  <si>
    <t>Limnonectes kuhlii</t>
  </si>
  <si>
    <t>Fejervarya cancrivora</t>
  </si>
  <si>
    <t>Ranidae</t>
  </si>
  <si>
    <t>Chalcorana chalconota</t>
  </si>
  <si>
    <t>Chalcorana rufipes</t>
  </si>
  <si>
    <t>Hylarana erythrea</t>
  </si>
  <si>
    <t>Odorrana hossi</t>
  </si>
  <si>
    <t>Agamidae</t>
  </si>
  <si>
    <t>Aphaniotis fusca</t>
  </si>
  <si>
    <t>Gekkonidae</t>
  </si>
  <si>
    <t>Cyrtodactylus marmoratus</t>
  </si>
  <si>
    <t>Xenochrophis trianguligerus</t>
  </si>
  <si>
    <t>Phrynoidis aspera</t>
  </si>
  <si>
    <t>D. Melanostictus</t>
  </si>
  <si>
    <t>No</t>
  </si>
  <si>
    <t>Famili</t>
  </si>
  <si>
    <t>Spesies</t>
  </si>
  <si>
    <t>Huia sumatrana</t>
  </si>
  <si>
    <t>Dicrogolssidae</t>
  </si>
  <si>
    <t>Duttaphrynus melanostictus</t>
  </si>
  <si>
    <t>Leptophryne borbonica</t>
  </si>
  <si>
    <t>Megophrydae</t>
  </si>
  <si>
    <t>Leptobrachium hasseltii</t>
  </si>
  <si>
    <t>Megophrys nasuta</t>
  </si>
  <si>
    <t>Geoemydidae</t>
  </si>
  <si>
    <t>Cyclemys dentata</t>
  </si>
  <si>
    <t>Bronchocela cristatella</t>
  </si>
  <si>
    <t>Scincidae</t>
  </si>
  <si>
    <t>Eutropis rugifera</t>
  </si>
  <si>
    <t>Spenomorphus sp.</t>
  </si>
  <si>
    <t>Viperidae</t>
  </si>
  <si>
    <t>Tropidolaemus wagleri</t>
  </si>
  <si>
    <t>Colubridae</t>
  </si>
  <si>
    <t>Coelognathus radiatus</t>
  </si>
  <si>
    <t>Fejervarya limnocharis</t>
  </si>
  <si>
    <t>Ingerophrynus divergens</t>
  </si>
  <si>
    <t>Varanus salvator</t>
  </si>
  <si>
    <t>Takydromus sexlineatus</t>
  </si>
  <si>
    <t>Xenochropis trianguligerus</t>
  </si>
  <si>
    <t>Microhyla</t>
  </si>
  <si>
    <t>Microhylidae</t>
  </si>
  <si>
    <t>Varanidae</t>
  </si>
  <si>
    <t>Lacertidae</t>
  </si>
  <si>
    <t>Hemidactylus frenatus</t>
  </si>
  <si>
    <t>Polypedates macrotis</t>
  </si>
  <si>
    <t>Polypedates leucomystax</t>
  </si>
  <si>
    <t>Rhacophoridae</t>
  </si>
  <si>
    <t>Dendrelaphis haasi</t>
  </si>
  <si>
    <t xml:space="preserve">Dendrelaphis pictus </t>
  </si>
  <si>
    <t xml:space="preserve">Bronchocela cristatella </t>
  </si>
  <si>
    <t>Gonochepalus grandis</t>
  </si>
  <si>
    <t xml:space="preserve">Agamidae </t>
  </si>
  <si>
    <t>Kaloula baleata</t>
  </si>
  <si>
    <t xml:space="preserve">Huia sumaterana </t>
  </si>
  <si>
    <t>Odorrana hosii</t>
  </si>
  <si>
    <t>Chalchorana rufipes</t>
  </si>
  <si>
    <t>Occidozyga sumatrana</t>
  </si>
  <si>
    <t>Hemiphyllodactylus typus</t>
  </si>
  <si>
    <t>Limnonectes macrodon</t>
  </si>
  <si>
    <t>Hylarana erythraea</t>
  </si>
  <si>
    <t>Chalcorana calconota</t>
  </si>
  <si>
    <t>Pulchrana baramica</t>
  </si>
  <si>
    <t>Occidozyga lima</t>
  </si>
  <si>
    <t>Microhyla sp.</t>
  </si>
  <si>
    <t>Eutropis multifasciata</t>
  </si>
  <si>
    <t>Amnirana nicobariensis</t>
  </si>
  <si>
    <t>Lygosoma bowringii</t>
  </si>
  <si>
    <t>Pulchrana glandulosa</t>
  </si>
  <si>
    <t>Microhyla sp1.</t>
  </si>
  <si>
    <t>Microhyla sp2.</t>
  </si>
  <si>
    <t>Pi</t>
  </si>
  <si>
    <t>PiLnPi</t>
  </si>
  <si>
    <t>Richness margalef</t>
  </si>
  <si>
    <t>Evenness Magurran</t>
  </si>
  <si>
    <t>Dominance simpson</t>
  </si>
  <si>
    <t>Study sites</t>
  </si>
  <si>
    <t>Diversity</t>
  </si>
  <si>
    <t>Richness</t>
  </si>
  <si>
    <t>Evenness</t>
  </si>
  <si>
    <t>Dominance</t>
  </si>
  <si>
    <t>SB</t>
  </si>
  <si>
    <t>LB</t>
  </si>
  <si>
    <t>BK</t>
  </si>
  <si>
    <t>RS</t>
  </si>
  <si>
    <t>Total per spesies</t>
  </si>
  <si>
    <t>Total individu</t>
  </si>
  <si>
    <t>Pulchrana sundabarat</t>
  </si>
  <si>
    <t>CP</t>
  </si>
  <si>
    <t>Table 2. Diversity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</si>
</sst>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0" fillId="2" borderId="0" xfId="0" applyFont="1" applyFill="1"/>
    <xf numFmtId="0" fontId="2" fillId="0" borderId="0" xfId="0" applyFon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="115" zoomScaleNormal="115" workbookViewId="0">
      <selection activeCell="C17" sqref="A1:J17"/>
    </sheetView>
  </sheetViews>
  <sheetFormatPr defaultRowHeight="15" x14ac:dyDescent="0.25"/>
  <cols>
    <col min="2" max="2" width="14" bestFit="1" customWidth="1"/>
    <col min="3" max="3" width="26.42578125" bestFit="1" customWidth="1"/>
    <col min="4" max="4" width="7.28515625" bestFit="1" customWidth="1"/>
    <col min="8" max="8" width="17.28515625" bestFit="1" customWidth="1"/>
    <col min="9" max="9" width="18.42578125" bestFit="1" customWidth="1"/>
    <col min="10" max="10" width="19.140625" bestFit="1" customWidth="1"/>
    <col min="11" max="11" width="12" bestFit="1" customWidth="1"/>
  </cols>
  <sheetData>
    <row r="1" spans="1:10" x14ac:dyDescent="0.25">
      <c r="A1" s="2" t="s">
        <v>21</v>
      </c>
      <c r="B1" s="2" t="s">
        <v>0</v>
      </c>
      <c r="C1" s="2" t="s">
        <v>1</v>
      </c>
      <c r="D1" s="2" t="s">
        <v>2</v>
      </c>
      <c r="E1" s="2"/>
      <c r="F1" s="2" t="s">
        <v>77</v>
      </c>
      <c r="G1" s="2" t="s">
        <v>78</v>
      </c>
      <c r="H1" s="2" t="s">
        <v>79</v>
      </c>
      <c r="I1" s="2" t="s">
        <v>80</v>
      </c>
      <c r="J1" s="2" t="s">
        <v>81</v>
      </c>
    </row>
    <row r="2" spans="1:10" x14ac:dyDescent="0.25">
      <c r="A2" s="2">
        <v>1</v>
      </c>
      <c r="B2" s="2" t="s">
        <v>3</v>
      </c>
      <c r="C2" s="1" t="s">
        <v>20</v>
      </c>
      <c r="D2" s="2">
        <v>3</v>
      </c>
      <c r="E2" s="2">
        <v>54</v>
      </c>
      <c r="F2" s="2">
        <f>D2/E2</f>
        <v>5.5555555555555552E-2</v>
      </c>
      <c r="G2" s="2">
        <f>F2*LN(F2)</f>
        <v>-0.16057620877200915</v>
      </c>
      <c r="H2" s="2">
        <f>14/(LN(D16))</f>
        <v>3.509665578145956</v>
      </c>
      <c r="I2" s="2">
        <f>G17/LN(14)</f>
        <v>0.99588211688571282</v>
      </c>
      <c r="J2" s="2">
        <f>F2^2</f>
        <v>3.0864197530864196E-3</v>
      </c>
    </row>
    <row r="3" spans="1:10" x14ac:dyDescent="0.25">
      <c r="A3" s="2">
        <v>2</v>
      </c>
      <c r="B3" s="2"/>
      <c r="C3" s="1" t="s">
        <v>4</v>
      </c>
      <c r="D3" s="2">
        <v>5</v>
      </c>
      <c r="E3" s="2">
        <v>54</v>
      </c>
      <c r="F3" s="2">
        <f t="shared" ref="F3:F15" si="0">D3/E3</f>
        <v>9.2592592592592587E-2</v>
      </c>
      <c r="G3" s="2">
        <f t="shared" ref="G3:G15" si="1">F3*LN(F3)</f>
        <v>-0.22032834575279389</v>
      </c>
      <c r="H3" s="2"/>
      <c r="I3" s="2"/>
      <c r="J3" s="2">
        <f t="shared" ref="J3:J15" si="2">F3^2</f>
        <v>8.5733882030178312E-3</v>
      </c>
    </row>
    <row r="4" spans="1:10" ht="15.75" customHeight="1" x14ac:dyDescent="0.25">
      <c r="A4" s="2">
        <v>3</v>
      </c>
      <c r="B4" s="2"/>
      <c r="C4" s="1" t="s">
        <v>19</v>
      </c>
      <c r="D4" s="2">
        <v>2</v>
      </c>
      <c r="E4" s="2">
        <v>54</v>
      </c>
      <c r="F4" s="2">
        <f t="shared" si="0"/>
        <v>3.7037037037037035E-2</v>
      </c>
      <c r="G4" s="2">
        <f t="shared" si="1"/>
        <v>-0.1220680320742344</v>
      </c>
      <c r="H4" s="2"/>
      <c r="I4" s="2"/>
      <c r="J4" s="2">
        <f t="shared" si="2"/>
        <v>1.3717421124828531E-3</v>
      </c>
    </row>
    <row r="5" spans="1:10" x14ac:dyDescent="0.25">
      <c r="A5" s="2">
        <v>4</v>
      </c>
      <c r="B5" s="2" t="s">
        <v>5</v>
      </c>
      <c r="C5" s="1" t="s">
        <v>6</v>
      </c>
      <c r="D5" s="2">
        <v>4</v>
      </c>
      <c r="E5" s="2">
        <v>54</v>
      </c>
      <c r="F5" s="2">
        <f t="shared" si="0"/>
        <v>7.407407407407407E-2</v>
      </c>
      <c r="G5" s="2">
        <f t="shared" si="1"/>
        <v>-0.19279182855143581</v>
      </c>
      <c r="H5" s="2"/>
      <c r="I5" s="2"/>
      <c r="J5" s="2">
        <f t="shared" si="2"/>
        <v>5.4869684499314125E-3</v>
      </c>
    </row>
    <row r="6" spans="1:10" x14ac:dyDescent="0.25">
      <c r="A6" s="2">
        <v>5</v>
      </c>
      <c r="B6" s="2"/>
      <c r="C6" s="1" t="s">
        <v>7</v>
      </c>
      <c r="D6" s="2">
        <v>3</v>
      </c>
      <c r="E6" s="2">
        <v>54</v>
      </c>
      <c r="F6" s="2">
        <f t="shared" si="0"/>
        <v>5.5555555555555552E-2</v>
      </c>
      <c r="G6" s="2">
        <f t="shared" si="1"/>
        <v>-0.16057620877200915</v>
      </c>
      <c r="H6" s="2"/>
      <c r="I6" s="2"/>
      <c r="J6" s="2">
        <f t="shared" si="2"/>
        <v>3.0864197530864196E-3</v>
      </c>
    </row>
    <row r="7" spans="1:10" x14ac:dyDescent="0.25">
      <c r="A7" s="2">
        <v>6</v>
      </c>
      <c r="B7" s="2"/>
      <c r="C7" s="1" t="s">
        <v>8</v>
      </c>
      <c r="D7" s="2">
        <v>5</v>
      </c>
      <c r="E7" s="2">
        <v>54</v>
      </c>
      <c r="F7" s="2">
        <f t="shared" si="0"/>
        <v>9.2592592592592587E-2</v>
      </c>
      <c r="G7" s="2">
        <f t="shared" si="1"/>
        <v>-0.22032834575279389</v>
      </c>
      <c r="H7" s="2"/>
      <c r="I7" s="2"/>
      <c r="J7" s="2">
        <f t="shared" si="2"/>
        <v>8.5733882030178312E-3</v>
      </c>
    </row>
    <row r="8" spans="1:10" x14ac:dyDescent="0.25">
      <c r="A8" s="2">
        <v>7</v>
      </c>
      <c r="B8" s="2" t="s">
        <v>9</v>
      </c>
      <c r="C8" s="1" t="s">
        <v>10</v>
      </c>
      <c r="D8" s="2">
        <v>6</v>
      </c>
      <c r="E8" s="2">
        <v>54</v>
      </c>
      <c r="F8" s="2">
        <f t="shared" si="0"/>
        <v>0.1111111111111111</v>
      </c>
      <c r="G8" s="2">
        <f t="shared" si="1"/>
        <v>-0.24413606414846883</v>
      </c>
      <c r="H8" s="2"/>
      <c r="I8" s="2"/>
      <c r="J8" s="2">
        <f t="shared" si="2"/>
        <v>1.2345679012345678E-2</v>
      </c>
    </row>
    <row r="9" spans="1:10" x14ac:dyDescent="0.25">
      <c r="A9" s="2">
        <v>8</v>
      </c>
      <c r="B9" s="2"/>
      <c r="C9" s="1" t="s">
        <v>11</v>
      </c>
      <c r="D9" s="2">
        <v>4</v>
      </c>
      <c r="E9" s="2">
        <v>54</v>
      </c>
      <c r="F9" s="2">
        <f t="shared" si="0"/>
        <v>7.407407407407407E-2</v>
      </c>
      <c r="G9" s="2">
        <f t="shared" si="1"/>
        <v>-0.19279182855143581</v>
      </c>
      <c r="H9" s="2"/>
      <c r="I9" s="2"/>
      <c r="J9" s="2">
        <f t="shared" si="2"/>
        <v>5.4869684499314125E-3</v>
      </c>
    </row>
    <row r="10" spans="1:10" x14ac:dyDescent="0.25">
      <c r="A10" s="2">
        <v>9</v>
      </c>
      <c r="B10" s="2"/>
      <c r="C10" s="1" t="s">
        <v>12</v>
      </c>
      <c r="D10" s="2">
        <v>3</v>
      </c>
      <c r="E10" s="2">
        <v>54</v>
      </c>
      <c r="F10" s="2">
        <f t="shared" si="0"/>
        <v>5.5555555555555552E-2</v>
      </c>
      <c r="G10" s="2">
        <f t="shared" si="1"/>
        <v>-0.16057620877200915</v>
      </c>
      <c r="H10" s="2"/>
      <c r="I10" s="2"/>
      <c r="J10" s="2">
        <f t="shared" si="2"/>
        <v>3.0864197530864196E-3</v>
      </c>
    </row>
    <row r="11" spans="1:10" x14ac:dyDescent="0.25">
      <c r="A11" s="2">
        <v>10</v>
      </c>
      <c r="B11" s="2"/>
      <c r="C11" s="1" t="s">
        <v>93</v>
      </c>
      <c r="D11" s="2">
        <v>10</v>
      </c>
      <c r="E11" s="2">
        <v>54</v>
      </c>
      <c r="F11" s="2">
        <f t="shared" si="0"/>
        <v>0.18518518518518517</v>
      </c>
      <c r="G11" s="2">
        <f t="shared" si="1"/>
        <v>-0.31229610251300532</v>
      </c>
      <c r="H11" s="2"/>
      <c r="I11" s="2"/>
      <c r="J11" s="2">
        <f t="shared" si="2"/>
        <v>3.4293552812071325E-2</v>
      </c>
    </row>
    <row r="12" spans="1:10" x14ac:dyDescent="0.25">
      <c r="A12" s="2">
        <v>11</v>
      </c>
      <c r="B12" s="2"/>
      <c r="C12" s="1" t="s">
        <v>13</v>
      </c>
      <c r="D12" s="2">
        <v>2</v>
      </c>
      <c r="E12" s="2">
        <v>54</v>
      </c>
      <c r="F12" s="2">
        <f t="shared" si="0"/>
        <v>3.7037037037037035E-2</v>
      </c>
      <c r="G12" s="2">
        <f t="shared" si="1"/>
        <v>-0.1220680320742344</v>
      </c>
      <c r="H12" s="2"/>
      <c r="I12" s="2"/>
      <c r="J12" s="2">
        <f t="shared" si="2"/>
        <v>1.3717421124828531E-3</v>
      </c>
    </row>
    <row r="13" spans="1:10" x14ac:dyDescent="0.25">
      <c r="A13" s="2">
        <v>12</v>
      </c>
      <c r="B13" s="2" t="s">
        <v>14</v>
      </c>
      <c r="C13" s="1" t="s">
        <v>15</v>
      </c>
      <c r="D13" s="2">
        <v>3</v>
      </c>
      <c r="E13" s="2">
        <v>54</v>
      </c>
      <c r="F13" s="2">
        <f t="shared" si="0"/>
        <v>5.5555555555555552E-2</v>
      </c>
      <c r="G13" s="2">
        <f t="shared" si="1"/>
        <v>-0.16057620877200915</v>
      </c>
      <c r="H13" s="2"/>
      <c r="I13" s="2"/>
      <c r="J13" s="2">
        <f t="shared" si="2"/>
        <v>3.0864197530864196E-3</v>
      </c>
    </row>
    <row r="14" spans="1:10" x14ac:dyDescent="0.25">
      <c r="A14" s="2">
        <v>13</v>
      </c>
      <c r="B14" s="2" t="s">
        <v>16</v>
      </c>
      <c r="C14" s="1" t="s">
        <v>17</v>
      </c>
      <c r="D14" s="2">
        <v>3</v>
      </c>
      <c r="E14" s="2">
        <v>54</v>
      </c>
      <c r="F14" s="2">
        <f t="shared" si="0"/>
        <v>5.5555555555555552E-2</v>
      </c>
      <c r="G14" s="2">
        <f t="shared" si="1"/>
        <v>-0.16057620877200915</v>
      </c>
      <c r="H14" s="2"/>
      <c r="I14" s="2"/>
      <c r="J14" s="2">
        <f t="shared" si="2"/>
        <v>3.0864197530864196E-3</v>
      </c>
    </row>
    <row r="15" spans="1:10" x14ac:dyDescent="0.25">
      <c r="A15" s="2">
        <v>14</v>
      </c>
      <c r="B15" s="2" t="s">
        <v>39</v>
      </c>
      <c r="C15" s="1" t="s">
        <v>18</v>
      </c>
      <c r="D15" s="2">
        <v>1</v>
      </c>
      <c r="E15" s="2">
        <v>54</v>
      </c>
      <c r="F15" s="2">
        <f t="shared" si="0"/>
        <v>1.8518518518518517E-2</v>
      </c>
      <c r="G15" s="2">
        <f t="shared" si="1"/>
        <v>-7.3870074936375443E-2</v>
      </c>
      <c r="H15" s="2"/>
      <c r="I15" s="2"/>
      <c r="J15" s="2">
        <f t="shared" si="2"/>
        <v>3.4293552812071328E-4</v>
      </c>
    </row>
    <row r="16" spans="1:10" x14ac:dyDescent="0.25">
      <c r="A16" s="2"/>
      <c r="B16" s="2"/>
      <c r="C16" s="2"/>
      <c r="D16" s="2">
        <f>SUM(D2:D15)</f>
        <v>54</v>
      </c>
      <c r="E16" s="2"/>
      <c r="F16" s="2"/>
      <c r="G16" s="2">
        <f>SUM(G2:G15)</f>
        <v>-2.5035596982148238</v>
      </c>
      <c r="H16" s="2"/>
      <c r="I16" s="2"/>
      <c r="J16" s="2">
        <f>SUM(J2:J15)</f>
        <v>9.327846364883402E-2</v>
      </c>
    </row>
    <row r="17" spans="1:10" x14ac:dyDescent="0.25">
      <c r="A17" s="2"/>
      <c r="B17" s="2"/>
      <c r="C17" s="2"/>
      <c r="D17" s="2"/>
      <c r="E17" s="2"/>
      <c r="F17" s="2"/>
      <c r="G17" s="2">
        <v>2.62819</v>
      </c>
      <c r="H17" s="2"/>
      <c r="I17" s="2"/>
      <c r="J17" s="2"/>
    </row>
    <row r="19" spans="1:10" x14ac:dyDescent="0.25">
      <c r="C19">
        <v>1</v>
      </c>
      <c r="D19">
        <f>MAX(D2:D15)</f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G13" sqref="A1:J24"/>
    </sheetView>
  </sheetViews>
  <sheetFormatPr defaultRowHeight="15" x14ac:dyDescent="0.25"/>
  <cols>
    <col min="1" max="1" width="3.5703125" bestFit="1" customWidth="1"/>
    <col min="2" max="2" width="14.42578125" bestFit="1" customWidth="1"/>
    <col min="3" max="3" width="26.42578125" bestFit="1" customWidth="1"/>
    <col min="4" max="4" width="7.28515625" bestFit="1" customWidth="1"/>
    <col min="10" max="10" width="19.140625" bestFit="1" customWidth="1"/>
  </cols>
  <sheetData>
    <row r="1" spans="1:10" x14ac:dyDescent="0.25">
      <c r="A1" s="2" t="s">
        <v>21</v>
      </c>
      <c r="B1" s="2" t="s">
        <v>0</v>
      </c>
      <c r="C1" s="2" t="s">
        <v>1</v>
      </c>
      <c r="D1" s="2" t="s">
        <v>2</v>
      </c>
      <c r="E1" s="2"/>
      <c r="F1" s="2" t="s">
        <v>77</v>
      </c>
      <c r="G1" s="2" t="s">
        <v>78</v>
      </c>
      <c r="H1" s="2" t="s">
        <v>79</v>
      </c>
      <c r="I1" s="2" t="s">
        <v>80</v>
      </c>
      <c r="J1" s="2" t="s">
        <v>81</v>
      </c>
    </row>
    <row r="2" spans="1:10" x14ac:dyDescent="0.25">
      <c r="A2" s="2">
        <v>1</v>
      </c>
      <c r="B2" s="2" t="s">
        <v>5</v>
      </c>
      <c r="C2" s="1" t="s">
        <v>8</v>
      </c>
      <c r="D2" s="2">
        <v>14</v>
      </c>
      <c r="E2" s="2">
        <v>81</v>
      </c>
      <c r="F2" s="2">
        <f>D2/E2</f>
        <v>0.1728395061728395</v>
      </c>
      <c r="G2" s="2">
        <f>F2*LN(F2)</f>
        <v>-0.30340105618272251</v>
      </c>
      <c r="H2" s="2">
        <f>20/LN(D23)</f>
        <v>4.5511961331341864</v>
      </c>
      <c r="I2" s="2">
        <f>G24/LN(A22)</f>
        <v>0.84468748468905885</v>
      </c>
      <c r="J2" s="2">
        <f>F2^2</f>
        <v>2.9873494894071023E-2</v>
      </c>
    </row>
    <row r="3" spans="1:10" x14ac:dyDescent="0.25">
      <c r="A3" s="2">
        <v>2</v>
      </c>
      <c r="B3" s="2"/>
      <c r="C3" s="1" t="s">
        <v>41</v>
      </c>
      <c r="D3" s="2">
        <v>18</v>
      </c>
      <c r="E3" s="2">
        <v>81</v>
      </c>
      <c r="F3" s="2">
        <f t="shared" ref="F3:F22" si="0">D3/E3</f>
        <v>0.22222222222222221</v>
      </c>
      <c r="G3" s="2">
        <f t="shared" ref="G3:G22" si="1">F3*LN(F3)</f>
        <v>-0.33423942150583869</v>
      </c>
      <c r="H3" s="2"/>
      <c r="I3" s="2"/>
      <c r="J3" s="2">
        <f t="shared" ref="J3:J22" si="2">F3^2</f>
        <v>4.9382716049382713E-2</v>
      </c>
    </row>
    <row r="4" spans="1:10" x14ac:dyDescent="0.25">
      <c r="A4" s="2">
        <v>3</v>
      </c>
      <c r="B4" s="2"/>
      <c r="C4" s="1" t="s">
        <v>6</v>
      </c>
      <c r="D4" s="2">
        <v>3</v>
      </c>
      <c r="E4" s="2">
        <v>81</v>
      </c>
      <c r="F4" s="2">
        <f t="shared" si="0"/>
        <v>3.7037037037037035E-2</v>
      </c>
      <c r="G4" s="2">
        <f t="shared" si="1"/>
        <v>-0.1220680320742344</v>
      </c>
      <c r="H4" s="2"/>
      <c r="I4" s="2"/>
      <c r="J4" s="2">
        <f t="shared" si="2"/>
        <v>1.3717421124828531E-3</v>
      </c>
    </row>
    <row r="5" spans="1:10" x14ac:dyDescent="0.25">
      <c r="A5" s="2">
        <v>4</v>
      </c>
      <c r="B5" s="2"/>
      <c r="C5" s="1" t="s">
        <v>65</v>
      </c>
      <c r="D5" s="2">
        <v>2</v>
      </c>
      <c r="E5" s="2">
        <v>81</v>
      </c>
      <c r="F5" s="2">
        <f t="shared" si="0"/>
        <v>2.4691358024691357E-2</v>
      </c>
      <c r="G5" s="2">
        <f t="shared" si="1"/>
        <v>-9.1390172200308484E-2</v>
      </c>
      <c r="H5" s="2"/>
      <c r="I5" s="2"/>
      <c r="J5" s="2">
        <f t="shared" si="2"/>
        <v>6.0966316110349023E-4</v>
      </c>
    </row>
    <row r="6" spans="1:10" x14ac:dyDescent="0.25">
      <c r="A6" s="2">
        <v>5</v>
      </c>
      <c r="B6" s="2"/>
      <c r="C6" s="1" t="s">
        <v>63</v>
      </c>
      <c r="D6" s="2">
        <v>1</v>
      </c>
      <c r="E6" s="2">
        <v>81</v>
      </c>
      <c r="F6" s="2">
        <f t="shared" si="0"/>
        <v>1.2345679012345678E-2</v>
      </c>
      <c r="G6" s="2">
        <f t="shared" si="1"/>
        <v>-5.4252458699659736E-2</v>
      </c>
      <c r="H6" s="2"/>
      <c r="I6" s="2"/>
      <c r="J6" s="2">
        <f t="shared" si="2"/>
        <v>1.5241579027587256E-4</v>
      </c>
    </row>
    <row r="7" spans="1:10" x14ac:dyDescent="0.25">
      <c r="A7" s="2">
        <v>6</v>
      </c>
      <c r="B7" s="2" t="s">
        <v>9</v>
      </c>
      <c r="C7" s="1" t="s">
        <v>10</v>
      </c>
      <c r="D7" s="2">
        <v>4</v>
      </c>
      <c r="E7" s="2">
        <v>81</v>
      </c>
      <c r="F7" s="2">
        <f t="shared" si="0"/>
        <v>4.9382716049382713E-2</v>
      </c>
      <c r="G7" s="2">
        <f t="shared" si="1"/>
        <v>-0.14855085400259496</v>
      </c>
      <c r="H7" s="2"/>
      <c r="I7" s="2"/>
      <c r="J7" s="2">
        <f t="shared" si="2"/>
        <v>2.4386526444139609E-3</v>
      </c>
    </row>
    <row r="8" spans="1:10" x14ac:dyDescent="0.25">
      <c r="A8" s="2">
        <v>7</v>
      </c>
      <c r="B8" s="2"/>
      <c r="C8" s="1" t="s">
        <v>12</v>
      </c>
      <c r="D8" s="2">
        <v>6</v>
      </c>
      <c r="E8" s="2">
        <v>81</v>
      </c>
      <c r="F8" s="2">
        <f t="shared" si="0"/>
        <v>7.407407407407407E-2</v>
      </c>
      <c r="G8" s="2">
        <f t="shared" si="1"/>
        <v>-0.19279182855143581</v>
      </c>
      <c r="H8" s="2"/>
      <c r="I8" s="2"/>
      <c r="J8" s="2">
        <f t="shared" si="2"/>
        <v>5.4869684499314125E-3</v>
      </c>
    </row>
    <row r="9" spans="1:10" x14ac:dyDescent="0.25">
      <c r="A9" s="2">
        <v>8</v>
      </c>
      <c r="B9" s="2"/>
      <c r="C9" s="1" t="s">
        <v>62</v>
      </c>
      <c r="D9" s="2">
        <v>5</v>
      </c>
      <c r="E9" s="2">
        <v>81</v>
      </c>
      <c r="F9" s="2">
        <f t="shared" si="0"/>
        <v>6.1728395061728392E-2</v>
      </c>
      <c r="G9" s="2">
        <f t="shared" si="1"/>
        <v>-0.17191427421224312</v>
      </c>
      <c r="H9" s="2"/>
      <c r="I9" s="2"/>
      <c r="J9" s="2">
        <f t="shared" si="2"/>
        <v>3.8103947568968143E-3</v>
      </c>
    </row>
    <row r="10" spans="1:10" x14ac:dyDescent="0.25">
      <c r="A10" s="2">
        <v>9</v>
      </c>
      <c r="B10" s="2"/>
      <c r="C10" s="1" t="s">
        <v>93</v>
      </c>
      <c r="D10" s="2">
        <v>1</v>
      </c>
      <c r="E10" s="2">
        <v>81</v>
      </c>
      <c r="F10" s="2">
        <f t="shared" si="0"/>
        <v>1.2345679012345678E-2</v>
      </c>
      <c r="G10" s="2">
        <f t="shared" si="1"/>
        <v>-5.4252458699659736E-2</v>
      </c>
      <c r="H10" s="2"/>
      <c r="I10" s="2"/>
      <c r="J10" s="2">
        <f t="shared" si="2"/>
        <v>1.5241579027587256E-4</v>
      </c>
    </row>
    <row r="11" spans="1:10" x14ac:dyDescent="0.25">
      <c r="A11" s="2">
        <v>10</v>
      </c>
      <c r="B11" s="2"/>
      <c r="C11" s="1" t="s">
        <v>61</v>
      </c>
      <c r="D11" s="2">
        <v>5</v>
      </c>
      <c r="E11" s="2">
        <v>81</v>
      </c>
      <c r="F11" s="2">
        <f t="shared" si="0"/>
        <v>6.1728395061728392E-2</v>
      </c>
      <c r="G11" s="2">
        <f t="shared" si="1"/>
        <v>-0.17191427421224312</v>
      </c>
      <c r="H11" s="2"/>
      <c r="I11" s="2"/>
      <c r="J11" s="2">
        <f t="shared" si="2"/>
        <v>3.8103947568968143E-3</v>
      </c>
    </row>
    <row r="12" spans="1:10" x14ac:dyDescent="0.25">
      <c r="A12" s="2">
        <v>11</v>
      </c>
      <c r="B12" s="2"/>
      <c r="C12" s="1" t="s">
        <v>60</v>
      </c>
      <c r="D12" s="2">
        <v>3</v>
      </c>
      <c r="E12" s="2">
        <v>81</v>
      </c>
      <c r="F12" s="2">
        <f t="shared" si="0"/>
        <v>3.7037037037037035E-2</v>
      </c>
      <c r="G12" s="2">
        <f t="shared" si="1"/>
        <v>-0.1220680320742344</v>
      </c>
      <c r="H12" s="2"/>
      <c r="I12" s="2"/>
      <c r="J12" s="2">
        <f t="shared" si="2"/>
        <v>1.3717421124828531E-3</v>
      </c>
    </row>
    <row r="13" spans="1:10" x14ac:dyDescent="0.25">
      <c r="A13" s="2">
        <v>12</v>
      </c>
      <c r="B13" s="2" t="s">
        <v>47</v>
      </c>
      <c r="C13" s="1" t="s">
        <v>59</v>
      </c>
      <c r="D13" s="2">
        <v>1</v>
      </c>
      <c r="E13" s="2">
        <v>81</v>
      </c>
      <c r="F13" s="2">
        <f t="shared" si="0"/>
        <v>1.2345679012345678E-2</v>
      </c>
      <c r="G13" s="2">
        <f t="shared" si="1"/>
        <v>-5.4252458699659736E-2</v>
      </c>
      <c r="H13" s="2"/>
      <c r="I13" s="2"/>
      <c r="J13" s="2">
        <f t="shared" si="2"/>
        <v>1.5241579027587256E-4</v>
      </c>
    </row>
    <row r="14" spans="1:10" x14ac:dyDescent="0.25">
      <c r="A14" s="2">
        <v>13</v>
      </c>
      <c r="B14" s="2" t="s">
        <v>3</v>
      </c>
      <c r="C14" s="1" t="s">
        <v>19</v>
      </c>
      <c r="D14" s="2">
        <v>7</v>
      </c>
      <c r="E14" s="2">
        <v>81</v>
      </c>
      <c r="F14" s="2">
        <f t="shared" si="0"/>
        <v>8.6419753086419748E-2</v>
      </c>
      <c r="G14" s="2">
        <f t="shared" si="1"/>
        <v>-0.21160213628789973</v>
      </c>
      <c r="H14" s="2"/>
      <c r="I14" s="2"/>
      <c r="J14" s="2">
        <f t="shared" si="2"/>
        <v>7.4683737235177556E-3</v>
      </c>
    </row>
    <row r="15" spans="1:10" x14ac:dyDescent="0.25">
      <c r="A15" s="2">
        <v>14</v>
      </c>
      <c r="B15" s="2"/>
      <c r="C15" s="1" t="s">
        <v>26</v>
      </c>
      <c r="D15" s="2">
        <v>1</v>
      </c>
      <c r="E15" s="2">
        <v>81</v>
      </c>
      <c r="F15" s="2">
        <f t="shared" si="0"/>
        <v>1.2345679012345678E-2</v>
      </c>
      <c r="G15" s="2">
        <f t="shared" si="1"/>
        <v>-5.4252458699659736E-2</v>
      </c>
      <c r="H15" s="2"/>
      <c r="I15" s="2"/>
      <c r="J15" s="2">
        <f t="shared" si="2"/>
        <v>1.5241579027587256E-4</v>
      </c>
    </row>
    <row r="16" spans="1:10" x14ac:dyDescent="0.25">
      <c r="A16" s="2">
        <v>15</v>
      </c>
      <c r="B16" s="2" t="s">
        <v>53</v>
      </c>
      <c r="C16" s="1" t="s">
        <v>52</v>
      </c>
      <c r="D16" s="2">
        <v>1</v>
      </c>
      <c r="E16" s="2">
        <v>81</v>
      </c>
      <c r="F16" s="2">
        <f t="shared" si="0"/>
        <v>1.2345679012345678E-2</v>
      </c>
      <c r="G16" s="2">
        <f t="shared" si="1"/>
        <v>-5.4252458699659736E-2</v>
      </c>
      <c r="H16" s="2"/>
      <c r="I16" s="2"/>
      <c r="J16" s="2">
        <f t="shared" si="2"/>
        <v>1.5241579027587256E-4</v>
      </c>
    </row>
    <row r="17" spans="1:10" x14ac:dyDescent="0.25">
      <c r="A17" s="2">
        <v>16</v>
      </c>
      <c r="B17" s="2"/>
      <c r="C17" s="1" t="s">
        <v>51</v>
      </c>
      <c r="D17" s="2">
        <v>1</v>
      </c>
      <c r="E17" s="2">
        <v>81</v>
      </c>
      <c r="F17" s="2">
        <f t="shared" si="0"/>
        <v>1.2345679012345678E-2</v>
      </c>
      <c r="G17" s="2">
        <f t="shared" si="1"/>
        <v>-5.4252458699659736E-2</v>
      </c>
      <c r="H17" s="2"/>
      <c r="I17" s="2"/>
      <c r="J17" s="2">
        <f t="shared" si="2"/>
        <v>1.5241579027587256E-4</v>
      </c>
    </row>
    <row r="18" spans="1:10" x14ac:dyDescent="0.25">
      <c r="A18" s="2">
        <v>17</v>
      </c>
      <c r="B18" s="2" t="s">
        <v>58</v>
      </c>
      <c r="C18" s="1" t="s">
        <v>57</v>
      </c>
      <c r="D18" s="2">
        <v>3</v>
      </c>
      <c r="E18" s="2">
        <v>81</v>
      </c>
      <c r="F18" s="2">
        <f t="shared" si="0"/>
        <v>3.7037037037037035E-2</v>
      </c>
      <c r="G18" s="2">
        <f t="shared" si="1"/>
        <v>-0.1220680320742344</v>
      </c>
      <c r="H18" s="2"/>
      <c r="I18" s="2"/>
      <c r="J18" s="2">
        <f t="shared" si="2"/>
        <v>1.3717421124828531E-3</v>
      </c>
    </row>
    <row r="19" spans="1:10" x14ac:dyDescent="0.25">
      <c r="A19" s="2">
        <v>18</v>
      </c>
      <c r="B19" s="2"/>
      <c r="C19" s="1" t="s">
        <v>56</v>
      </c>
      <c r="D19" s="2">
        <v>1</v>
      </c>
      <c r="E19" s="2">
        <v>81</v>
      </c>
      <c r="F19" s="2">
        <f t="shared" si="0"/>
        <v>1.2345679012345678E-2</v>
      </c>
      <c r="G19" s="2">
        <f t="shared" si="1"/>
        <v>-5.4252458699659736E-2</v>
      </c>
      <c r="H19" s="2"/>
      <c r="I19" s="2"/>
      <c r="J19" s="2">
        <f t="shared" si="2"/>
        <v>1.5241579027587256E-4</v>
      </c>
    </row>
    <row r="20" spans="1:10" x14ac:dyDescent="0.25">
      <c r="A20" s="2">
        <v>19</v>
      </c>
      <c r="B20" s="2" t="s">
        <v>39</v>
      </c>
      <c r="C20" s="1" t="s">
        <v>55</v>
      </c>
      <c r="D20" s="2">
        <v>2</v>
      </c>
      <c r="E20" s="2">
        <v>81</v>
      </c>
      <c r="F20" s="2">
        <f t="shared" si="0"/>
        <v>2.4691358024691357E-2</v>
      </c>
      <c r="G20" s="2">
        <f t="shared" si="1"/>
        <v>-9.1390172200308484E-2</v>
      </c>
      <c r="H20" s="2"/>
      <c r="I20" s="2"/>
      <c r="J20" s="2">
        <f t="shared" si="2"/>
        <v>6.0966316110349023E-4</v>
      </c>
    </row>
    <row r="21" spans="1:10" x14ac:dyDescent="0.25">
      <c r="A21" s="2">
        <v>20</v>
      </c>
      <c r="B21" s="2"/>
      <c r="C21" s="1" t="s">
        <v>54</v>
      </c>
      <c r="D21" s="2">
        <v>1</v>
      </c>
      <c r="E21" s="2">
        <v>81</v>
      </c>
      <c r="F21" s="2">
        <f t="shared" si="0"/>
        <v>1.2345679012345678E-2</v>
      </c>
      <c r="G21" s="2">
        <f t="shared" si="1"/>
        <v>-5.4252458699659736E-2</v>
      </c>
      <c r="H21" s="2"/>
      <c r="I21" s="2"/>
      <c r="J21" s="2">
        <f t="shared" si="2"/>
        <v>1.5241579027587256E-4</v>
      </c>
    </row>
    <row r="22" spans="1:10" x14ac:dyDescent="0.25">
      <c r="A22" s="2">
        <v>21</v>
      </c>
      <c r="B22" s="2" t="s">
        <v>16</v>
      </c>
      <c r="C22" s="1" t="s">
        <v>50</v>
      </c>
      <c r="D22" s="2">
        <v>1</v>
      </c>
      <c r="E22" s="2">
        <v>81</v>
      </c>
      <c r="F22" s="2">
        <f t="shared" si="0"/>
        <v>1.2345679012345678E-2</v>
      </c>
      <c r="G22" s="2">
        <f t="shared" si="1"/>
        <v>-5.4252458699659736E-2</v>
      </c>
      <c r="H22" s="2"/>
      <c r="I22" s="2"/>
      <c r="J22" s="2">
        <f t="shared" si="2"/>
        <v>1.5241579027587256E-4</v>
      </c>
    </row>
    <row r="23" spans="1:10" x14ac:dyDescent="0.25">
      <c r="A23" s="2"/>
      <c r="B23" s="2"/>
      <c r="C23" s="2"/>
      <c r="D23" s="2">
        <f>SUM(D2:D22)</f>
        <v>81</v>
      </c>
      <c r="E23" s="2"/>
      <c r="F23" s="2"/>
      <c r="G23" s="2">
        <f>SUM(G2:G22)</f>
        <v>-2.5716704138752347</v>
      </c>
      <c r="H23" s="2"/>
      <c r="I23" s="2"/>
      <c r="J23" s="2">
        <f>SUM(J2:J22)</f>
        <v>0.10897729004724892</v>
      </c>
    </row>
    <row r="24" spans="1:10" x14ac:dyDescent="0.25">
      <c r="A24" s="2"/>
      <c r="B24" s="2"/>
      <c r="C24" s="2"/>
      <c r="D24" s="2"/>
      <c r="E24" s="2"/>
      <c r="F24" s="2"/>
      <c r="G24" s="2">
        <v>2.5716700000000001</v>
      </c>
      <c r="H24" s="2"/>
      <c r="I24" s="2"/>
      <c r="J2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C17" sqref="A1:XFD1048576"/>
    </sheetView>
  </sheetViews>
  <sheetFormatPr defaultRowHeight="15" x14ac:dyDescent="0.25"/>
  <cols>
    <col min="1" max="1" width="3.5703125" style="2" bestFit="1" customWidth="1"/>
    <col min="2" max="2" width="14" style="2" bestFit="1" customWidth="1"/>
    <col min="3" max="3" width="21.140625" style="2" bestFit="1" customWidth="1"/>
    <col min="4" max="7" width="9.140625" style="2"/>
    <col min="8" max="8" width="17.28515625" style="2" bestFit="1" customWidth="1"/>
    <col min="9" max="9" width="9.140625" style="2"/>
    <col min="10" max="10" width="19.140625" style="2" bestFit="1" customWidth="1"/>
    <col min="11" max="16384" width="9.140625" style="2"/>
  </cols>
  <sheetData>
    <row r="1" spans="1:10" x14ac:dyDescent="0.25">
      <c r="A1" s="2" t="s">
        <v>21</v>
      </c>
      <c r="B1" s="2" t="s">
        <v>0</v>
      </c>
      <c r="C1" s="2" t="s">
        <v>1</v>
      </c>
      <c r="D1" s="2" t="s">
        <v>2</v>
      </c>
      <c r="F1" s="2" t="s">
        <v>77</v>
      </c>
      <c r="G1" s="2" t="s">
        <v>78</v>
      </c>
      <c r="H1" s="2" t="s">
        <v>79</v>
      </c>
      <c r="I1" s="2" t="s">
        <v>80</v>
      </c>
      <c r="J1" s="2" t="s">
        <v>81</v>
      </c>
    </row>
    <row r="2" spans="1:10" x14ac:dyDescent="0.25">
      <c r="A2" s="2">
        <v>1</v>
      </c>
      <c r="B2" s="2" t="s">
        <v>9</v>
      </c>
      <c r="C2" s="2" t="s">
        <v>66</v>
      </c>
      <c r="D2" s="2">
        <v>3</v>
      </c>
      <c r="E2" s="2">
        <v>103</v>
      </c>
      <c r="F2" s="2">
        <f>D2/E2</f>
        <v>2.9126213592233011E-2</v>
      </c>
      <c r="G2" s="2">
        <f>F2*LN(F2)</f>
        <v>-0.10299369027849105</v>
      </c>
      <c r="H2" s="2">
        <f>11/LN(D14)</f>
        <v>2.3733858070095608</v>
      </c>
      <c r="I2" s="2">
        <f>G15/LN(A13)</f>
        <v>0.79182048958171758</v>
      </c>
      <c r="J2" s="2">
        <f>F2^2</f>
        <v>8.4833631822037897E-4</v>
      </c>
    </row>
    <row r="3" spans="1:10" x14ac:dyDescent="0.25">
      <c r="A3" s="2">
        <v>2</v>
      </c>
      <c r="C3" s="2" t="s">
        <v>67</v>
      </c>
      <c r="D3" s="2">
        <v>37</v>
      </c>
      <c r="E3" s="2">
        <v>103</v>
      </c>
      <c r="F3" s="2">
        <f t="shared" ref="F3:F13" si="0">D3/E3</f>
        <v>0.35922330097087379</v>
      </c>
      <c r="G3" s="2">
        <f t="shared" ref="G3:G13" si="1">F3*LN(F3)</f>
        <v>-0.36777679414233222</v>
      </c>
      <c r="J3" s="2">
        <f t="shared" ref="J3:J13" si="2">F3^2</f>
        <v>0.12904137996041098</v>
      </c>
    </row>
    <row r="4" spans="1:10" x14ac:dyDescent="0.25">
      <c r="A4" s="2">
        <v>3</v>
      </c>
      <c r="C4" s="2" t="s">
        <v>72</v>
      </c>
      <c r="D4" s="2">
        <v>17</v>
      </c>
      <c r="E4" s="2">
        <v>103</v>
      </c>
      <c r="F4" s="2">
        <f t="shared" si="0"/>
        <v>0.1650485436893204</v>
      </c>
      <c r="G4" s="2">
        <f t="shared" si="1"/>
        <v>-0.29733753350435083</v>
      </c>
      <c r="J4" s="2">
        <f t="shared" si="2"/>
        <v>2.7241021773965503E-2</v>
      </c>
    </row>
    <row r="5" spans="1:10" x14ac:dyDescent="0.25">
      <c r="A5" s="2">
        <v>4</v>
      </c>
      <c r="C5" s="2" t="s">
        <v>68</v>
      </c>
      <c r="D5" s="2">
        <v>11</v>
      </c>
      <c r="E5" s="2">
        <v>103</v>
      </c>
      <c r="F5" s="2">
        <f t="shared" si="0"/>
        <v>0.10679611650485436</v>
      </c>
      <c r="G5" s="2">
        <f t="shared" si="1"/>
        <v>-0.23888515407518365</v>
      </c>
      <c r="J5" s="2">
        <f t="shared" si="2"/>
        <v>1.1405410500518427E-2</v>
      </c>
    </row>
    <row r="6" spans="1:10" x14ac:dyDescent="0.25">
      <c r="A6" s="2">
        <v>5</v>
      </c>
      <c r="B6" s="2" t="s">
        <v>5</v>
      </c>
      <c r="C6" s="2" t="s">
        <v>6</v>
      </c>
      <c r="D6" s="2">
        <v>12</v>
      </c>
      <c r="E6" s="2">
        <v>103</v>
      </c>
      <c r="F6" s="2">
        <f t="shared" si="0"/>
        <v>0.11650485436893204</v>
      </c>
      <c r="G6" s="2">
        <f t="shared" si="1"/>
        <v>-0.25046473845921968</v>
      </c>
      <c r="J6" s="2">
        <f t="shared" si="2"/>
        <v>1.3573381091526063E-2</v>
      </c>
    </row>
    <row r="7" spans="1:10" x14ac:dyDescent="0.25">
      <c r="A7" s="2">
        <v>6</v>
      </c>
      <c r="C7" s="2" t="s">
        <v>63</v>
      </c>
      <c r="D7" s="2">
        <v>8</v>
      </c>
      <c r="E7" s="2">
        <v>103</v>
      </c>
      <c r="F7" s="2">
        <f t="shared" si="0"/>
        <v>7.7669902912621352E-2</v>
      </c>
      <c r="G7" s="2">
        <f t="shared" si="1"/>
        <v>-0.19846892788736309</v>
      </c>
      <c r="J7" s="2">
        <f t="shared" si="2"/>
        <v>6.0326138184560269E-3</v>
      </c>
    </row>
    <row r="8" spans="1:10" x14ac:dyDescent="0.25">
      <c r="A8" s="2">
        <v>7</v>
      </c>
      <c r="C8" s="2" t="s">
        <v>69</v>
      </c>
      <c r="D8" s="2">
        <v>6</v>
      </c>
      <c r="E8" s="2">
        <v>103</v>
      </c>
      <c r="F8" s="2">
        <f t="shared" si="0"/>
        <v>5.8252427184466021E-2</v>
      </c>
      <c r="G8" s="2">
        <f t="shared" si="1"/>
        <v>-0.16560987489329598</v>
      </c>
      <c r="J8" s="2">
        <f t="shared" si="2"/>
        <v>3.3933452728815159E-3</v>
      </c>
    </row>
    <row r="9" spans="1:10" x14ac:dyDescent="0.25">
      <c r="A9" s="2">
        <v>8</v>
      </c>
      <c r="C9" s="2" t="s">
        <v>8</v>
      </c>
      <c r="D9" s="2">
        <v>3</v>
      </c>
      <c r="E9" s="2">
        <v>103</v>
      </c>
      <c r="F9" s="2">
        <f t="shared" si="0"/>
        <v>2.9126213592233011E-2</v>
      </c>
      <c r="G9" s="2">
        <f t="shared" si="1"/>
        <v>-0.10299369027849105</v>
      </c>
      <c r="J9" s="2">
        <f t="shared" si="2"/>
        <v>8.4833631822037897E-4</v>
      </c>
    </row>
    <row r="10" spans="1:10" x14ac:dyDescent="0.25">
      <c r="A10" s="2">
        <v>9</v>
      </c>
      <c r="B10" s="2" t="s">
        <v>47</v>
      </c>
      <c r="C10" s="2" t="s">
        <v>70</v>
      </c>
      <c r="D10" s="2">
        <v>2</v>
      </c>
      <c r="E10" s="2">
        <v>103</v>
      </c>
      <c r="F10" s="2">
        <f t="shared" si="0"/>
        <v>1.9417475728155338E-2</v>
      </c>
      <c r="G10" s="2">
        <f t="shared" si="1"/>
        <v>-7.6535569080964858E-2</v>
      </c>
      <c r="J10" s="2">
        <f t="shared" si="2"/>
        <v>3.7703836365350168E-4</v>
      </c>
    </row>
    <row r="11" spans="1:10" x14ac:dyDescent="0.25">
      <c r="A11" s="2">
        <v>10</v>
      </c>
      <c r="B11" s="2" t="s">
        <v>16</v>
      </c>
      <c r="C11" s="2" t="s">
        <v>50</v>
      </c>
      <c r="D11" s="2">
        <v>1</v>
      </c>
      <c r="E11" s="2">
        <v>103</v>
      </c>
      <c r="F11" s="2">
        <f t="shared" si="0"/>
        <v>9.7087378640776691E-3</v>
      </c>
      <c r="G11" s="2">
        <f t="shared" si="1"/>
        <v>-4.499736881776345E-2</v>
      </c>
      <c r="J11" s="2">
        <f t="shared" si="2"/>
        <v>9.4259590913375421E-5</v>
      </c>
    </row>
    <row r="12" spans="1:10" x14ac:dyDescent="0.25">
      <c r="A12" s="2">
        <v>11</v>
      </c>
      <c r="B12" s="2" t="s">
        <v>34</v>
      </c>
      <c r="C12" s="2" t="s">
        <v>71</v>
      </c>
      <c r="D12" s="2">
        <v>2</v>
      </c>
      <c r="E12" s="2">
        <v>103</v>
      </c>
      <c r="F12" s="2">
        <f t="shared" si="0"/>
        <v>1.9417475728155338E-2</v>
      </c>
      <c r="G12" s="2">
        <f t="shared" si="1"/>
        <v>-7.6535569080964858E-2</v>
      </c>
      <c r="J12" s="2">
        <f t="shared" si="2"/>
        <v>3.7703836365350168E-4</v>
      </c>
    </row>
    <row r="13" spans="1:10" x14ac:dyDescent="0.25">
      <c r="A13" s="2">
        <v>12</v>
      </c>
      <c r="C13" s="2" t="s">
        <v>73</v>
      </c>
      <c r="D13" s="2">
        <v>1</v>
      </c>
      <c r="E13" s="2">
        <v>103</v>
      </c>
      <c r="F13" s="2">
        <f t="shared" si="0"/>
        <v>9.7087378640776691E-3</v>
      </c>
      <c r="G13" s="2">
        <f t="shared" si="1"/>
        <v>-4.499736881776345E-2</v>
      </c>
      <c r="J13" s="2">
        <f t="shared" si="2"/>
        <v>9.4259590913375421E-5</v>
      </c>
    </row>
    <row r="14" spans="1:10" x14ac:dyDescent="0.25">
      <c r="D14" s="2">
        <f>SUM(D2:D13)</f>
        <v>103</v>
      </c>
      <c r="G14" s="2">
        <f>SUM(G2:G13)</f>
        <v>-1.9675962793161841</v>
      </c>
      <c r="J14" s="2">
        <f>SUM(J2:J13)</f>
        <v>0.19332642096333302</v>
      </c>
    </row>
    <row r="15" spans="1:10" x14ac:dyDescent="0.25">
      <c r="G15" s="2">
        <v>1.9676</v>
      </c>
    </row>
    <row r="17" spans="3:3" x14ac:dyDescent="0.25">
      <c r="C17" s="2">
        <f>MAX(D2:D13)</f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70" zoomScaleNormal="70" workbookViewId="0">
      <selection activeCell="H31" sqref="A1:J32"/>
    </sheetView>
  </sheetViews>
  <sheetFormatPr defaultRowHeight="15" x14ac:dyDescent="0.25"/>
  <cols>
    <col min="1" max="1" width="3.5703125" bestFit="1" customWidth="1"/>
    <col min="2" max="2" width="14" bestFit="1" customWidth="1"/>
    <col min="3" max="3" width="26.42578125" bestFit="1" customWidth="1"/>
    <col min="5" max="5" width="4" bestFit="1" customWidth="1"/>
    <col min="6" max="6" width="12" bestFit="1" customWidth="1"/>
    <col min="7" max="7" width="12.7109375" bestFit="1" customWidth="1"/>
    <col min="8" max="8" width="17.28515625" bestFit="1" customWidth="1"/>
    <col min="9" max="9" width="18.42578125" bestFit="1" customWidth="1"/>
    <col min="10" max="10" width="19.140625" bestFit="1" customWidth="1"/>
  </cols>
  <sheetData>
    <row r="1" spans="1:10" x14ac:dyDescent="0.25">
      <c r="A1" s="2" t="s">
        <v>21</v>
      </c>
      <c r="B1" s="2" t="s">
        <v>22</v>
      </c>
      <c r="C1" s="2" t="s">
        <v>23</v>
      </c>
      <c r="D1" s="2" t="s">
        <v>2</v>
      </c>
      <c r="E1" s="2"/>
      <c r="F1" s="2" t="s">
        <v>77</v>
      </c>
      <c r="G1" s="2" t="s">
        <v>78</v>
      </c>
      <c r="H1" s="2" t="s">
        <v>79</v>
      </c>
      <c r="I1" s="2" t="s">
        <v>80</v>
      </c>
      <c r="J1" s="2" t="s">
        <v>81</v>
      </c>
    </row>
    <row r="2" spans="1:10" x14ac:dyDescent="0.25">
      <c r="A2" s="2">
        <v>1</v>
      </c>
      <c r="B2" s="2" t="s">
        <v>9</v>
      </c>
      <c r="C2" s="1" t="s">
        <v>12</v>
      </c>
      <c r="D2" s="2">
        <v>9</v>
      </c>
      <c r="E2" s="2">
        <v>100</v>
      </c>
      <c r="F2" s="2">
        <f>D2/E2</f>
        <v>0.09</v>
      </c>
      <c r="G2" s="2">
        <f>F2*LN(F2)</f>
        <v>-0.21671510477866848</v>
      </c>
      <c r="H2" s="2">
        <f>26/LN(D30)</f>
        <v>5.6458282647422733</v>
      </c>
      <c r="I2" s="2">
        <f>G31/LN(A29)</f>
        <v>0.91409663387024043</v>
      </c>
      <c r="J2" s="2">
        <f>F2^2</f>
        <v>8.0999999999999996E-3</v>
      </c>
    </row>
    <row r="3" spans="1:10" x14ac:dyDescent="0.25">
      <c r="A3" s="2">
        <v>2</v>
      </c>
      <c r="B3" s="2"/>
      <c r="C3" s="1" t="s">
        <v>24</v>
      </c>
      <c r="D3" s="2">
        <v>4</v>
      </c>
      <c r="E3" s="2">
        <v>100</v>
      </c>
      <c r="F3" s="2">
        <f t="shared" ref="F3:F29" si="0">D3/E3</f>
        <v>0.04</v>
      </c>
      <c r="G3" s="2">
        <f t="shared" ref="G3:G29" si="1">F3*LN(F3)</f>
        <v>-0.12875503299472801</v>
      </c>
      <c r="H3" s="2"/>
      <c r="I3" s="2"/>
      <c r="J3" s="2">
        <f t="shared" ref="J3:J29" si="2">F3^2</f>
        <v>1.6000000000000001E-3</v>
      </c>
    </row>
    <row r="4" spans="1:10" x14ac:dyDescent="0.25">
      <c r="A4" s="2">
        <v>3</v>
      </c>
      <c r="B4" s="2"/>
      <c r="C4" s="1" t="s">
        <v>13</v>
      </c>
      <c r="D4" s="2">
        <v>6</v>
      </c>
      <c r="E4" s="2">
        <v>100</v>
      </c>
      <c r="F4" s="2">
        <f t="shared" si="0"/>
        <v>0.06</v>
      </c>
      <c r="G4" s="2">
        <f t="shared" si="1"/>
        <v>-0.16880464300560219</v>
      </c>
      <c r="H4" s="2"/>
      <c r="I4" s="2"/>
      <c r="J4" s="2">
        <f t="shared" si="2"/>
        <v>3.5999999999999999E-3</v>
      </c>
    </row>
    <row r="5" spans="1:10" x14ac:dyDescent="0.25">
      <c r="A5" s="2">
        <v>4</v>
      </c>
      <c r="B5" s="2"/>
      <c r="C5" s="1" t="s">
        <v>11</v>
      </c>
      <c r="D5" s="2">
        <v>7</v>
      </c>
      <c r="E5" s="2">
        <v>100</v>
      </c>
      <c r="F5" s="2">
        <f t="shared" si="0"/>
        <v>7.0000000000000007E-2</v>
      </c>
      <c r="G5" s="2">
        <f t="shared" si="1"/>
        <v>-0.18614820258529446</v>
      </c>
      <c r="H5" s="2"/>
      <c r="I5" s="2"/>
      <c r="J5" s="2">
        <f t="shared" si="2"/>
        <v>4.9000000000000007E-3</v>
      </c>
    </row>
    <row r="6" spans="1:10" x14ac:dyDescent="0.25">
      <c r="A6" s="2">
        <v>5</v>
      </c>
      <c r="B6" s="2"/>
      <c r="C6" s="1" t="s">
        <v>10</v>
      </c>
      <c r="D6" s="2">
        <v>5</v>
      </c>
      <c r="E6" s="2">
        <v>100</v>
      </c>
      <c r="F6" s="2">
        <f t="shared" si="0"/>
        <v>0.05</v>
      </c>
      <c r="G6" s="2">
        <f t="shared" si="1"/>
        <v>-0.14978661367769955</v>
      </c>
      <c r="H6" s="2"/>
      <c r="I6" s="2"/>
      <c r="J6" s="2">
        <f t="shared" si="2"/>
        <v>2.5000000000000005E-3</v>
      </c>
    </row>
    <row r="7" spans="1:10" x14ac:dyDescent="0.25">
      <c r="A7" s="2">
        <v>6</v>
      </c>
      <c r="B7" s="2"/>
      <c r="C7" s="1" t="s">
        <v>93</v>
      </c>
      <c r="D7" s="2">
        <v>8</v>
      </c>
      <c r="E7" s="2">
        <v>100</v>
      </c>
      <c r="F7" s="2">
        <f t="shared" si="0"/>
        <v>0.08</v>
      </c>
      <c r="G7" s="2">
        <f t="shared" si="1"/>
        <v>-0.20205829154466046</v>
      </c>
      <c r="H7" s="2"/>
      <c r="I7" s="2"/>
      <c r="J7" s="2">
        <f t="shared" si="2"/>
        <v>6.4000000000000003E-3</v>
      </c>
    </row>
    <row r="8" spans="1:10" x14ac:dyDescent="0.25">
      <c r="A8" s="2">
        <v>7</v>
      </c>
      <c r="B8" s="2" t="s">
        <v>25</v>
      </c>
      <c r="C8" s="1" t="s">
        <v>7</v>
      </c>
      <c r="D8" s="2">
        <v>9</v>
      </c>
      <c r="E8" s="2">
        <v>100</v>
      </c>
      <c r="F8" s="2">
        <f t="shared" si="0"/>
        <v>0.09</v>
      </c>
      <c r="G8" s="2">
        <f t="shared" si="1"/>
        <v>-0.21671510477866848</v>
      </c>
      <c r="H8" s="2"/>
      <c r="I8" s="2"/>
      <c r="J8" s="2">
        <f t="shared" si="2"/>
        <v>8.0999999999999996E-3</v>
      </c>
    </row>
    <row r="9" spans="1:10" x14ac:dyDescent="0.25">
      <c r="A9" s="2">
        <v>8</v>
      </c>
      <c r="B9" s="2"/>
      <c r="C9" s="1" t="s">
        <v>6</v>
      </c>
      <c r="D9" s="2">
        <v>6</v>
      </c>
      <c r="E9" s="2">
        <v>100</v>
      </c>
      <c r="F9" s="2">
        <f t="shared" si="0"/>
        <v>0.06</v>
      </c>
      <c r="G9" s="2">
        <f t="shared" si="1"/>
        <v>-0.16880464300560219</v>
      </c>
      <c r="H9" s="2"/>
      <c r="I9" s="2"/>
      <c r="J9" s="2">
        <f t="shared" si="2"/>
        <v>3.5999999999999999E-3</v>
      </c>
    </row>
    <row r="10" spans="1:10" x14ac:dyDescent="0.25">
      <c r="A10" s="2">
        <v>9</v>
      </c>
      <c r="B10" s="2"/>
      <c r="C10" s="1" t="s">
        <v>41</v>
      </c>
      <c r="D10" s="2">
        <v>4</v>
      </c>
      <c r="E10" s="2">
        <v>100</v>
      </c>
      <c r="F10" s="2">
        <f t="shared" si="0"/>
        <v>0.04</v>
      </c>
      <c r="G10" s="2">
        <f t="shared" si="1"/>
        <v>-0.12875503299472801</v>
      </c>
      <c r="H10" s="2"/>
      <c r="I10" s="2"/>
      <c r="J10" s="2">
        <f t="shared" si="2"/>
        <v>1.6000000000000001E-3</v>
      </c>
    </row>
    <row r="11" spans="1:10" x14ac:dyDescent="0.25">
      <c r="A11" s="2">
        <v>10</v>
      </c>
      <c r="B11" s="2"/>
      <c r="C11" s="1" t="s">
        <v>8</v>
      </c>
      <c r="D11" s="2">
        <v>6</v>
      </c>
      <c r="E11" s="2">
        <v>100</v>
      </c>
      <c r="F11" s="2">
        <f t="shared" si="0"/>
        <v>0.06</v>
      </c>
      <c r="G11" s="2">
        <f t="shared" si="1"/>
        <v>-0.16880464300560219</v>
      </c>
      <c r="H11" s="2"/>
      <c r="I11" s="2"/>
      <c r="J11" s="2">
        <f t="shared" si="2"/>
        <v>3.5999999999999999E-3</v>
      </c>
    </row>
    <row r="12" spans="1:10" x14ac:dyDescent="0.25">
      <c r="A12" s="2">
        <v>11</v>
      </c>
      <c r="B12" s="2" t="s">
        <v>3</v>
      </c>
      <c r="C12" s="1" t="s">
        <v>26</v>
      </c>
      <c r="D12" s="2">
        <v>5</v>
      </c>
      <c r="E12" s="2">
        <v>100</v>
      </c>
      <c r="F12" s="2">
        <f t="shared" si="0"/>
        <v>0.05</v>
      </c>
      <c r="G12" s="2">
        <f t="shared" si="1"/>
        <v>-0.14978661367769955</v>
      </c>
      <c r="H12" s="2"/>
      <c r="I12" s="2"/>
      <c r="J12" s="2">
        <f t="shared" si="2"/>
        <v>2.5000000000000005E-3</v>
      </c>
    </row>
    <row r="13" spans="1:10" x14ac:dyDescent="0.25">
      <c r="A13" s="2">
        <v>12</v>
      </c>
      <c r="B13" s="2"/>
      <c r="C13" s="1" t="s">
        <v>27</v>
      </c>
      <c r="D13" s="2">
        <v>4</v>
      </c>
      <c r="E13" s="2">
        <v>100</v>
      </c>
      <c r="F13" s="2">
        <f t="shared" si="0"/>
        <v>0.04</v>
      </c>
      <c r="G13" s="2">
        <f t="shared" si="1"/>
        <v>-0.12875503299472801</v>
      </c>
      <c r="H13" s="2"/>
      <c r="I13" s="2"/>
      <c r="J13" s="2">
        <f t="shared" si="2"/>
        <v>1.6000000000000001E-3</v>
      </c>
    </row>
    <row r="14" spans="1:10" x14ac:dyDescent="0.25">
      <c r="A14" s="2">
        <v>13</v>
      </c>
      <c r="B14" s="2"/>
      <c r="C14" s="1" t="s">
        <v>19</v>
      </c>
      <c r="D14" s="2">
        <v>9</v>
      </c>
      <c r="E14" s="2">
        <v>100</v>
      </c>
      <c r="F14" s="2">
        <f t="shared" si="0"/>
        <v>0.09</v>
      </c>
      <c r="G14" s="2">
        <f t="shared" si="1"/>
        <v>-0.21671510477866848</v>
      </c>
      <c r="H14" s="2"/>
      <c r="I14" s="2"/>
      <c r="J14" s="2">
        <f t="shared" si="2"/>
        <v>8.0999999999999996E-3</v>
      </c>
    </row>
    <row r="15" spans="1:10" x14ac:dyDescent="0.25">
      <c r="A15" s="2">
        <v>14</v>
      </c>
      <c r="B15" s="2"/>
      <c r="C15" s="1" t="s">
        <v>42</v>
      </c>
      <c r="D15" s="2">
        <v>1</v>
      </c>
      <c r="E15" s="2">
        <v>100</v>
      </c>
      <c r="F15" s="2">
        <f t="shared" si="0"/>
        <v>0.01</v>
      </c>
      <c r="G15" s="2">
        <f t="shared" si="1"/>
        <v>-4.605170185988091E-2</v>
      </c>
      <c r="H15" s="2"/>
      <c r="I15" s="2"/>
      <c r="J15" s="2">
        <f t="shared" si="2"/>
        <v>1E-4</v>
      </c>
    </row>
    <row r="16" spans="1:10" x14ac:dyDescent="0.25">
      <c r="A16" s="2">
        <v>15</v>
      </c>
      <c r="B16" s="2" t="s">
        <v>28</v>
      </c>
      <c r="C16" s="1" t="s">
        <v>29</v>
      </c>
      <c r="D16" s="2">
        <v>1</v>
      </c>
      <c r="E16" s="2">
        <v>100</v>
      </c>
      <c r="F16" s="2">
        <f t="shared" si="0"/>
        <v>0.01</v>
      </c>
      <c r="G16" s="2">
        <f t="shared" si="1"/>
        <v>-4.605170185988091E-2</v>
      </c>
      <c r="H16" s="2"/>
      <c r="I16" s="2"/>
      <c r="J16" s="2">
        <f t="shared" si="2"/>
        <v>1E-4</v>
      </c>
    </row>
    <row r="17" spans="1:10" x14ac:dyDescent="0.25">
      <c r="A17" s="2">
        <v>16</v>
      </c>
      <c r="B17" s="2"/>
      <c r="C17" s="1" t="s">
        <v>30</v>
      </c>
      <c r="D17" s="2">
        <v>2</v>
      </c>
      <c r="E17" s="2">
        <v>100</v>
      </c>
      <c r="F17" s="2">
        <f t="shared" si="0"/>
        <v>0.02</v>
      </c>
      <c r="G17" s="2">
        <f t="shared" si="1"/>
        <v>-7.824046010856292E-2</v>
      </c>
      <c r="H17" s="2"/>
      <c r="I17" s="2"/>
      <c r="J17" s="2">
        <f t="shared" si="2"/>
        <v>4.0000000000000002E-4</v>
      </c>
    </row>
    <row r="18" spans="1:10" x14ac:dyDescent="0.25">
      <c r="A18" s="2">
        <v>17</v>
      </c>
      <c r="B18" s="2" t="s">
        <v>47</v>
      </c>
      <c r="C18" s="1" t="s">
        <v>46</v>
      </c>
      <c r="D18" s="2">
        <v>1</v>
      </c>
      <c r="E18" s="2">
        <v>100</v>
      </c>
      <c r="F18" s="2">
        <f t="shared" si="0"/>
        <v>0.01</v>
      </c>
      <c r="G18" s="2">
        <f t="shared" si="1"/>
        <v>-4.605170185988091E-2</v>
      </c>
      <c r="H18" s="2"/>
      <c r="I18" s="2"/>
      <c r="J18" s="2">
        <f t="shared" si="2"/>
        <v>1E-4</v>
      </c>
    </row>
    <row r="19" spans="1:10" x14ac:dyDescent="0.25">
      <c r="A19" s="2">
        <v>18</v>
      </c>
      <c r="B19" s="2" t="s">
        <v>16</v>
      </c>
      <c r="C19" s="1" t="s">
        <v>64</v>
      </c>
      <c r="D19" s="2">
        <v>1</v>
      </c>
      <c r="E19" s="2">
        <v>100</v>
      </c>
      <c r="F19" s="2">
        <f t="shared" si="0"/>
        <v>0.01</v>
      </c>
      <c r="G19" s="2">
        <f t="shared" si="1"/>
        <v>-4.605170185988091E-2</v>
      </c>
      <c r="H19" s="2"/>
      <c r="I19" s="2"/>
      <c r="J19" s="2">
        <f t="shared" si="2"/>
        <v>1E-4</v>
      </c>
    </row>
    <row r="20" spans="1:10" x14ac:dyDescent="0.25">
      <c r="A20" s="2">
        <v>19</v>
      </c>
      <c r="B20" s="2" t="s">
        <v>31</v>
      </c>
      <c r="C20" s="1" t="s">
        <v>32</v>
      </c>
      <c r="D20" s="2">
        <v>1</v>
      </c>
      <c r="E20" s="2">
        <v>100</v>
      </c>
      <c r="F20" s="2">
        <f t="shared" si="0"/>
        <v>0.01</v>
      </c>
      <c r="G20" s="2">
        <f t="shared" si="1"/>
        <v>-4.605170185988091E-2</v>
      </c>
      <c r="H20" s="2"/>
      <c r="I20" s="2"/>
      <c r="J20" s="2">
        <f t="shared" si="2"/>
        <v>1E-4</v>
      </c>
    </row>
    <row r="21" spans="1:10" x14ac:dyDescent="0.25">
      <c r="A21" s="2">
        <v>20</v>
      </c>
      <c r="B21" s="2" t="s">
        <v>14</v>
      </c>
      <c r="C21" s="1" t="s">
        <v>33</v>
      </c>
      <c r="D21" s="2">
        <v>3</v>
      </c>
      <c r="E21" s="2">
        <v>100</v>
      </c>
      <c r="F21" s="2">
        <f t="shared" si="0"/>
        <v>0.03</v>
      </c>
      <c r="G21" s="2">
        <f t="shared" si="1"/>
        <v>-0.10519673691959945</v>
      </c>
      <c r="H21" s="2"/>
      <c r="I21" s="2"/>
      <c r="J21" s="2">
        <f t="shared" si="2"/>
        <v>8.9999999999999998E-4</v>
      </c>
    </row>
    <row r="22" spans="1:10" x14ac:dyDescent="0.25">
      <c r="A22" s="2"/>
      <c r="B22" s="2"/>
      <c r="C22" s="1" t="s">
        <v>15</v>
      </c>
      <c r="D22" s="2">
        <v>1</v>
      </c>
      <c r="E22" s="2">
        <v>100</v>
      </c>
      <c r="F22" s="2">
        <f t="shared" si="0"/>
        <v>0.01</v>
      </c>
      <c r="G22" s="2">
        <f t="shared" si="1"/>
        <v>-4.605170185988091E-2</v>
      </c>
      <c r="H22" s="2"/>
      <c r="I22" s="2"/>
      <c r="J22" s="2">
        <f t="shared" si="2"/>
        <v>1E-4</v>
      </c>
    </row>
    <row r="23" spans="1:10" x14ac:dyDescent="0.25">
      <c r="A23" s="2">
        <v>21</v>
      </c>
      <c r="B23" s="2" t="s">
        <v>34</v>
      </c>
      <c r="C23" s="1" t="s">
        <v>35</v>
      </c>
      <c r="D23" s="2">
        <v>1</v>
      </c>
      <c r="E23" s="2">
        <v>100</v>
      </c>
      <c r="F23" s="2">
        <f t="shared" si="0"/>
        <v>0.01</v>
      </c>
      <c r="G23" s="2">
        <f t="shared" si="1"/>
        <v>-4.605170185988091E-2</v>
      </c>
      <c r="H23" s="2"/>
      <c r="I23" s="2"/>
      <c r="J23" s="2">
        <f t="shared" si="2"/>
        <v>1E-4</v>
      </c>
    </row>
    <row r="24" spans="1:10" x14ac:dyDescent="0.25">
      <c r="A24" s="2">
        <v>22</v>
      </c>
      <c r="B24" s="2"/>
      <c r="C24" s="1" t="s">
        <v>36</v>
      </c>
      <c r="D24" s="2">
        <v>1</v>
      </c>
      <c r="E24" s="2">
        <v>100</v>
      </c>
      <c r="F24" s="2">
        <f t="shared" si="0"/>
        <v>0.01</v>
      </c>
      <c r="G24" s="2">
        <f t="shared" si="1"/>
        <v>-4.605170185988091E-2</v>
      </c>
      <c r="H24" s="2"/>
      <c r="I24" s="2"/>
      <c r="J24" s="2">
        <f t="shared" si="2"/>
        <v>1E-4</v>
      </c>
    </row>
    <row r="25" spans="1:10" x14ac:dyDescent="0.25">
      <c r="A25" s="2">
        <v>23</v>
      </c>
      <c r="B25" s="2" t="s">
        <v>37</v>
      </c>
      <c r="C25" s="1" t="s">
        <v>38</v>
      </c>
      <c r="D25" s="2">
        <v>1</v>
      </c>
      <c r="E25" s="2">
        <v>100</v>
      </c>
      <c r="F25" s="2">
        <f t="shared" si="0"/>
        <v>0.01</v>
      </c>
      <c r="G25" s="2">
        <f t="shared" si="1"/>
        <v>-4.605170185988091E-2</v>
      </c>
      <c r="H25" s="2"/>
      <c r="I25" s="2"/>
      <c r="J25" s="2">
        <f t="shared" si="2"/>
        <v>1E-4</v>
      </c>
    </row>
    <row r="26" spans="1:10" x14ac:dyDescent="0.25">
      <c r="A26" s="2">
        <v>24</v>
      </c>
      <c r="B26" s="2" t="s">
        <v>39</v>
      </c>
      <c r="C26" s="1" t="s">
        <v>40</v>
      </c>
      <c r="D26" s="2">
        <v>1</v>
      </c>
      <c r="E26" s="2">
        <v>100</v>
      </c>
      <c r="F26" s="2">
        <f t="shared" si="0"/>
        <v>0.01</v>
      </c>
      <c r="G26" s="2">
        <f t="shared" si="1"/>
        <v>-4.605170185988091E-2</v>
      </c>
      <c r="H26" s="2"/>
      <c r="I26" s="2"/>
      <c r="J26" s="2">
        <f t="shared" si="2"/>
        <v>1E-4</v>
      </c>
    </row>
    <row r="27" spans="1:10" x14ac:dyDescent="0.25">
      <c r="A27" s="2">
        <v>25</v>
      </c>
      <c r="B27" s="2"/>
      <c r="C27" s="1" t="s">
        <v>45</v>
      </c>
      <c r="D27" s="2">
        <v>1</v>
      </c>
      <c r="E27" s="2">
        <v>100</v>
      </c>
      <c r="F27" s="2">
        <f t="shared" si="0"/>
        <v>0.01</v>
      </c>
      <c r="G27" s="2">
        <f t="shared" si="1"/>
        <v>-4.605170185988091E-2</v>
      </c>
      <c r="H27" s="2"/>
      <c r="I27" s="2"/>
      <c r="J27" s="2">
        <f t="shared" si="2"/>
        <v>1E-4</v>
      </c>
    </row>
    <row r="28" spans="1:10" x14ac:dyDescent="0.25">
      <c r="A28" s="2">
        <v>26</v>
      </c>
      <c r="B28" s="2" t="s">
        <v>48</v>
      </c>
      <c r="C28" s="1" t="s">
        <v>43</v>
      </c>
      <c r="D28" s="2">
        <v>1</v>
      </c>
      <c r="E28" s="2">
        <v>100</v>
      </c>
      <c r="F28" s="2">
        <f t="shared" si="0"/>
        <v>0.01</v>
      </c>
      <c r="G28" s="2">
        <f t="shared" si="1"/>
        <v>-4.605170185988091E-2</v>
      </c>
      <c r="H28" s="2"/>
      <c r="I28" s="2"/>
      <c r="J28" s="2">
        <f t="shared" si="2"/>
        <v>1E-4</v>
      </c>
    </row>
    <row r="29" spans="1:10" x14ac:dyDescent="0.25">
      <c r="A29" s="2">
        <v>27</v>
      </c>
      <c r="B29" s="2" t="s">
        <v>49</v>
      </c>
      <c r="C29" s="1" t="s">
        <v>44</v>
      </c>
      <c r="D29" s="2">
        <v>1</v>
      </c>
      <c r="E29" s="2">
        <v>100</v>
      </c>
      <c r="F29" s="2">
        <f t="shared" si="0"/>
        <v>0.01</v>
      </c>
      <c r="G29" s="2">
        <f t="shared" si="1"/>
        <v>-4.605170185988091E-2</v>
      </c>
      <c r="H29" s="2"/>
      <c r="I29" s="2"/>
      <c r="J29" s="2">
        <f t="shared" si="2"/>
        <v>1E-4</v>
      </c>
    </row>
    <row r="30" spans="1:10" x14ac:dyDescent="0.25">
      <c r="A30" s="2"/>
      <c r="B30" s="2"/>
      <c r="C30" s="2"/>
      <c r="D30" s="2">
        <f>SUM(D2:D29)</f>
        <v>100</v>
      </c>
      <c r="E30" s="2"/>
      <c r="F30" s="2"/>
      <c r="G30" s="2">
        <f>SUM(G2:G29)</f>
        <v>-3.0127133850289618</v>
      </c>
      <c r="H30" s="2"/>
      <c r="I30" s="2"/>
      <c r="J30" s="2">
        <f>SUM(J2:J29)</f>
        <v>5.8800000000000033E-2</v>
      </c>
    </row>
    <row r="31" spans="1:10" x14ac:dyDescent="0.25">
      <c r="A31" s="2"/>
      <c r="B31" s="2"/>
      <c r="C31" s="1"/>
      <c r="D31" s="2"/>
      <c r="E31" s="2"/>
      <c r="F31" s="2"/>
      <c r="G31" s="2">
        <v>3.0127133850000001</v>
      </c>
      <c r="H31" s="2"/>
      <c r="I31" s="2"/>
      <c r="J31" s="2"/>
    </row>
    <row r="32" spans="1:10" x14ac:dyDescent="0.25">
      <c r="A32" s="2"/>
      <c r="B32" s="2"/>
      <c r="C32" s="2">
        <f>MAX(D2:D29)</f>
        <v>9</v>
      </c>
      <c r="D32" s="2"/>
      <c r="E32" s="2"/>
      <c r="F32" s="2"/>
      <c r="G32" s="2"/>
      <c r="H32" s="2"/>
      <c r="I32" s="2"/>
      <c r="J3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opLeftCell="A28" zoomScale="85" zoomScaleNormal="85" workbookViewId="0">
      <selection activeCell="H16" sqref="H16"/>
    </sheetView>
  </sheetViews>
  <sheetFormatPr defaultRowHeight="15" x14ac:dyDescent="0.25"/>
  <cols>
    <col min="1" max="1" width="7.42578125" customWidth="1"/>
    <col min="2" max="2" width="15.28515625" bestFit="1" customWidth="1"/>
    <col min="3" max="3" width="27.7109375" bestFit="1" customWidth="1"/>
    <col min="8" max="8" width="16" bestFit="1" customWidth="1"/>
    <col min="19" max="19" width="10.7109375" bestFit="1" customWidth="1"/>
  </cols>
  <sheetData>
    <row r="1" spans="1:19" x14ac:dyDescent="0.25">
      <c r="A1" t="s">
        <v>21</v>
      </c>
      <c r="B1" t="s">
        <v>0</v>
      </c>
      <c r="C1" s="9" t="s">
        <v>1</v>
      </c>
      <c r="D1" t="s">
        <v>87</v>
      </c>
      <c r="E1" t="s">
        <v>89</v>
      </c>
      <c r="F1" s="6" t="s">
        <v>88</v>
      </c>
      <c r="G1" s="6" t="s">
        <v>90</v>
      </c>
      <c r="H1" s="6" t="s">
        <v>91</v>
      </c>
      <c r="P1" t="s">
        <v>94</v>
      </c>
    </row>
    <row r="2" spans="1:19" x14ac:dyDescent="0.25">
      <c r="A2">
        <v>1</v>
      </c>
      <c r="B2" t="s">
        <v>3</v>
      </c>
      <c r="C2" s="9" t="s">
        <v>26</v>
      </c>
      <c r="D2">
        <v>3</v>
      </c>
      <c r="E2">
        <v>5</v>
      </c>
      <c r="F2" s="6">
        <v>7</v>
      </c>
      <c r="G2" s="6">
        <v>0</v>
      </c>
      <c r="H2" s="6">
        <f>SUM(D2:G2)</f>
        <v>15</v>
      </c>
    </row>
    <row r="3" spans="1:19" x14ac:dyDescent="0.25">
      <c r="A3">
        <v>2</v>
      </c>
      <c r="C3" s="9" t="s">
        <v>42</v>
      </c>
      <c r="D3">
        <v>0</v>
      </c>
      <c r="E3">
        <v>1</v>
      </c>
      <c r="F3" s="6">
        <v>0</v>
      </c>
      <c r="G3" s="6">
        <v>0</v>
      </c>
      <c r="H3" s="6">
        <f t="shared" ref="H3:H46" si="0">SUM(D3:G3)</f>
        <v>1</v>
      </c>
      <c r="S3" s="3"/>
    </row>
    <row r="4" spans="1:19" x14ac:dyDescent="0.25">
      <c r="A4">
        <v>3</v>
      </c>
      <c r="C4" s="9" t="s">
        <v>27</v>
      </c>
      <c r="D4">
        <v>5</v>
      </c>
      <c r="E4">
        <v>4</v>
      </c>
      <c r="F4" s="6">
        <v>0</v>
      </c>
      <c r="G4" s="6">
        <v>0</v>
      </c>
      <c r="H4" s="6">
        <f t="shared" si="0"/>
        <v>9</v>
      </c>
      <c r="S4" s="3"/>
    </row>
    <row r="5" spans="1:19" x14ac:dyDescent="0.25">
      <c r="A5">
        <v>4</v>
      </c>
      <c r="C5" s="9" t="s">
        <v>19</v>
      </c>
      <c r="D5">
        <v>2</v>
      </c>
      <c r="E5">
        <v>9</v>
      </c>
      <c r="F5" s="6">
        <v>1</v>
      </c>
      <c r="G5" s="6">
        <v>0</v>
      </c>
      <c r="H5" s="6">
        <f t="shared" si="0"/>
        <v>12</v>
      </c>
      <c r="S5" s="3"/>
    </row>
    <row r="6" spans="1:19" x14ac:dyDescent="0.25">
      <c r="A6">
        <v>5</v>
      </c>
      <c r="B6" t="s">
        <v>5</v>
      </c>
      <c r="C6" s="9" t="s">
        <v>8</v>
      </c>
      <c r="D6">
        <v>5</v>
      </c>
      <c r="E6">
        <v>6</v>
      </c>
      <c r="F6" s="6">
        <v>14</v>
      </c>
      <c r="G6" s="6">
        <v>3</v>
      </c>
      <c r="H6" s="6">
        <f t="shared" si="0"/>
        <v>28</v>
      </c>
    </row>
    <row r="7" spans="1:19" x14ac:dyDescent="0.25">
      <c r="A7">
        <v>6</v>
      </c>
      <c r="C7" s="9" t="s">
        <v>41</v>
      </c>
      <c r="D7">
        <v>0</v>
      </c>
      <c r="E7">
        <v>4</v>
      </c>
      <c r="F7" s="6">
        <v>18</v>
      </c>
      <c r="G7" s="6">
        <v>0</v>
      </c>
      <c r="H7" s="6">
        <f t="shared" si="0"/>
        <v>22</v>
      </c>
    </row>
    <row r="8" spans="1:19" x14ac:dyDescent="0.25">
      <c r="A8">
        <v>7</v>
      </c>
      <c r="C8" s="9" t="s">
        <v>6</v>
      </c>
      <c r="D8">
        <v>4</v>
      </c>
      <c r="E8">
        <v>6</v>
      </c>
      <c r="F8" s="6">
        <v>3</v>
      </c>
      <c r="G8" s="6">
        <v>12</v>
      </c>
      <c r="H8" s="6">
        <f t="shared" si="0"/>
        <v>25</v>
      </c>
    </row>
    <row r="9" spans="1:19" x14ac:dyDescent="0.25">
      <c r="A9">
        <v>8</v>
      </c>
      <c r="C9" s="9" t="s">
        <v>7</v>
      </c>
      <c r="D9">
        <v>3</v>
      </c>
      <c r="E9">
        <v>9</v>
      </c>
      <c r="F9" s="6">
        <v>0</v>
      </c>
      <c r="G9" s="6">
        <v>0</v>
      </c>
      <c r="H9" s="6">
        <f t="shared" si="0"/>
        <v>12</v>
      </c>
    </row>
    <row r="10" spans="1:19" x14ac:dyDescent="0.25">
      <c r="A10">
        <v>9</v>
      </c>
      <c r="C10" s="9" t="s">
        <v>65</v>
      </c>
      <c r="D10">
        <v>0</v>
      </c>
      <c r="E10">
        <v>0</v>
      </c>
      <c r="F10" s="6">
        <v>2</v>
      </c>
      <c r="G10" s="6">
        <v>0</v>
      </c>
      <c r="H10" s="6">
        <f t="shared" si="0"/>
        <v>2</v>
      </c>
    </row>
    <row r="11" spans="1:19" x14ac:dyDescent="0.25">
      <c r="A11">
        <v>10</v>
      </c>
      <c r="C11" s="9" t="s">
        <v>69</v>
      </c>
      <c r="D11">
        <v>0</v>
      </c>
      <c r="E11">
        <v>0</v>
      </c>
      <c r="F11" s="6">
        <v>0</v>
      </c>
      <c r="G11" s="6">
        <v>6</v>
      </c>
      <c r="H11" s="6">
        <f t="shared" si="0"/>
        <v>6</v>
      </c>
    </row>
    <row r="12" spans="1:19" x14ac:dyDescent="0.25">
      <c r="A12">
        <v>11</v>
      </c>
      <c r="C12" s="9" t="s">
        <v>63</v>
      </c>
      <c r="D12">
        <v>0</v>
      </c>
      <c r="E12">
        <v>0</v>
      </c>
      <c r="F12" s="6">
        <v>1</v>
      </c>
      <c r="G12" s="6">
        <v>8</v>
      </c>
      <c r="H12" s="6">
        <f t="shared" si="0"/>
        <v>9</v>
      </c>
    </row>
    <row r="13" spans="1:19" x14ac:dyDescent="0.25">
      <c r="A13">
        <v>12</v>
      </c>
      <c r="B13" t="s">
        <v>28</v>
      </c>
      <c r="C13" s="9" t="s">
        <v>30</v>
      </c>
      <c r="D13">
        <v>0</v>
      </c>
      <c r="E13">
        <v>2</v>
      </c>
      <c r="F13" s="6">
        <v>0</v>
      </c>
      <c r="G13" s="6">
        <v>0</v>
      </c>
      <c r="H13" s="6">
        <f t="shared" si="0"/>
        <v>2</v>
      </c>
    </row>
    <row r="14" spans="1:19" x14ac:dyDescent="0.25">
      <c r="A14">
        <v>13</v>
      </c>
      <c r="C14" s="9" t="s">
        <v>29</v>
      </c>
      <c r="D14">
        <v>0</v>
      </c>
      <c r="E14">
        <v>1</v>
      </c>
      <c r="F14" s="6">
        <v>0</v>
      </c>
      <c r="G14" s="6">
        <v>0</v>
      </c>
      <c r="H14" s="6">
        <f t="shared" si="0"/>
        <v>1</v>
      </c>
    </row>
    <row r="15" spans="1:19" x14ac:dyDescent="0.25">
      <c r="A15">
        <v>14</v>
      </c>
      <c r="B15" t="s">
        <v>47</v>
      </c>
      <c r="C15" s="9" t="s">
        <v>59</v>
      </c>
      <c r="D15">
        <v>0</v>
      </c>
      <c r="E15">
        <v>0</v>
      </c>
      <c r="F15" s="6">
        <v>1</v>
      </c>
      <c r="G15" s="6">
        <v>0</v>
      </c>
      <c r="H15" s="6">
        <f t="shared" si="0"/>
        <v>1</v>
      </c>
    </row>
    <row r="16" spans="1:19" x14ac:dyDescent="0.25">
      <c r="A16">
        <v>15</v>
      </c>
      <c r="C16" s="9" t="s">
        <v>75</v>
      </c>
      <c r="D16">
        <v>0</v>
      </c>
      <c r="E16">
        <v>1</v>
      </c>
      <c r="F16" s="6">
        <v>0</v>
      </c>
      <c r="G16" s="6">
        <v>0</v>
      </c>
      <c r="H16" s="6">
        <f t="shared" si="0"/>
        <v>1</v>
      </c>
    </row>
    <row r="17" spans="1:8" x14ac:dyDescent="0.25">
      <c r="A17">
        <v>16</v>
      </c>
      <c r="C17" s="9" t="s">
        <v>76</v>
      </c>
      <c r="D17">
        <v>0</v>
      </c>
      <c r="E17">
        <v>0</v>
      </c>
      <c r="F17" s="6">
        <v>0</v>
      </c>
      <c r="G17" s="6">
        <v>2</v>
      </c>
      <c r="H17" s="6">
        <f t="shared" si="0"/>
        <v>2</v>
      </c>
    </row>
    <row r="18" spans="1:8" x14ac:dyDescent="0.25">
      <c r="A18">
        <v>17</v>
      </c>
      <c r="B18" t="s">
        <v>9</v>
      </c>
      <c r="C18" s="9" t="s">
        <v>72</v>
      </c>
      <c r="D18">
        <v>0</v>
      </c>
      <c r="E18">
        <v>0</v>
      </c>
      <c r="F18" s="6">
        <v>0</v>
      </c>
      <c r="G18" s="6">
        <v>17</v>
      </c>
      <c r="H18" s="6">
        <f t="shared" si="0"/>
        <v>17</v>
      </c>
    </row>
    <row r="19" spans="1:8" x14ac:dyDescent="0.25">
      <c r="A19">
        <v>18</v>
      </c>
      <c r="C19" s="9" t="s">
        <v>10</v>
      </c>
      <c r="D19">
        <v>6</v>
      </c>
      <c r="E19">
        <v>5</v>
      </c>
      <c r="F19" s="6">
        <v>4</v>
      </c>
      <c r="G19" s="6">
        <v>37</v>
      </c>
      <c r="H19" s="6">
        <f t="shared" si="0"/>
        <v>52</v>
      </c>
    </row>
    <row r="20" spans="1:8" x14ac:dyDescent="0.25">
      <c r="A20">
        <v>19</v>
      </c>
      <c r="C20" s="9" t="s">
        <v>11</v>
      </c>
      <c r="D20">
        <v>4</v>
      </c>
      <c r="E20">
        <v>7</v>
      </c>
      <c r="F20" s="6">
        <v>5</v>
      </c>
      <c r="G20" s="6">
        <v>0</v>
      </c>
      <c r="H20" s="6">
        <f t="shared" si="0"/>
        <v>16</v>
      </c>
    </row>
    <row r="21" spans="1:8" x14ac:dyDescent="0.25">
      <c r="A21">
        <v>20</v>
      </c>
      <c r="C21" s="9" t="s">
        <v>24</v>
      </c>
      <c r="D21">
        <v>0</v>
      </c>
      <c r="E21">
        <v>4</v>
      </c>
      <c r="F21" s="6">
        <v>3</v>
      </c>
      <c r="G21" s="6">
        <v>0</v>
      </c>
      <c r="H21" s="6">
        <f t="shared" si="0"/>
        <v>7</v>
      </c>
    </row>
    <row r="22" spans="1:8" x14ac:dyDescent="0.25">
      <c r="A22">
        <v>21</v>
      </c>
      <c r="C22" s="9" t="s">
        <v>12</v>
      </c>
      <c r="D22">
        <v>3</v>
      </c>
      <c r="E22">
        <v>9</v>
      </c>
      <c r="F22" s="6">
        <v>6</v>
      </c>
      <c r="G22" s="6">
        <v>3</v>
      </c>
      <c r="H22" s="6">
        <f t="shared" si="0"/>
        <v>21</v>
      </c>
    </row>
    <row r="23" spans="1:8" x14ac:dyDescent="0.25">
      <c r="A23">
        <v>22</v>
      </c>
      <c r="C23" s="9" t="s">
        <v>13</v>
      </c>
      <c r="D23">
        <v>2</v>
      </c>
      <c r="E23">
        <v>6</v>
      </c>
      <c r="F23" s="6">
        <v>5</v>
      </c>
      <c r="G23" s="6">
        <v>0</v>
      </c>
      <c r="H23" s="6">
        <f t="shared" si="0"/>
        <v>13</v>
      </c>
    </row>
    <row r="24" spans="1:8" x14ac:dyDescent="0.25">
      <c r="A24">
        <v>23</v>
      </c>
      <c r="C24" s="9" t="s">
        <v>74</v>
      </c>
      <c r="D24">
        <v>0</v>
      </c>
      <c r="E24">
        <v>0</v>
      </c>
      <c r="F24" s="6">
        <v>0</v>
      </c>
      <c r="G24" s="6">
        <v>11</v>
      </c>
      <c r="H24" s="6">
        <f t="shared" si="0"/>
        <v>11</v>
      </c>
    </row>
    <row r="25" spans="1:8" x14ac:dyDescent="0.25">
      <c r="A25">
        <v>24</v>
      </c>
      <c r="C25" s="9" t="s">
        <v>93</v>
      </c>
      <c r="D25">
        <v>10</v>
      </c>
      <c r="E25">
        <v>8</v>
      </c>
      <c r="F25" s="6">
        <v>1</v>
      </c>
      <c r="G25" s="6">
        <v>0</v>
      </c>
      <c r="H25" s="6">
        <f t="shared" si="0"/>
        <v>19</v>
      </c>
    </row>
    <row r="26" spans="1:8" x14ac:dyDescent="0.25">
      <c r="A26">
        <v>25</v>
      </c>
      <c r="B26" s="1" t="s">
        <v>53</v>
      </c>
      <c r="C26" s="9" t="s">
        <v>52</v>
      </c>
      <c r="D26">
        <v>0</v>
      </c>
      <c r="E26">
        <v>0</v>
      </c>
      <c r="F26" s="6">
        <v>1</v>
      </c>
      <c r="G26" s="6">
        <v>0</v>
      </c>
      <c r="H26" s="6">
        <f t="shared" si="0"/>
        <v>1</v>
      </c>
    </row>
    <row r="27" spans="1:8" x14ac:dyDescent="0.25">
      <c r="A27">
        <v>26</v>
      </c>
      <c r="C27" s="9" t="s">
        <v>51</v>
      </c>
      <c r="D27">
        <v>0</v>
      </c>
      <c r="E27">
        <v>0</v>
      </c>
      <c r="F27" s="6">
        <v>1</v>
      </c>
      <c r="G27" s="6">
        <v>0</v>
      </c>
      <c r="H27" s="6">
        <f t="shared" si="0"/>
        <v>1</v>
      </c>
    </row>
    <row r="28" spans="1:8" x14ac:dyDescent="0.25">
      <c r="A28">
        <v>27</v>
      </c>
      <c r="B28" t="s">
        <v>14</v>
      </c>
      <c r="C28" s="9" t="s">
        <v>15</v>
      </c>
      <c r="D28">
        <v>3</v>
      </c>
      <c r="E28">
        <v>1</v>
      </c>
      <c r="F28" s="6">
        <v>0</v>
      </c>
      <c r="G28" s="6">
        <v>0</v>
      </c>
      <c r="H28" s="6">
        <f t="shared" si="0"/>
        <v>4</v>
      </c>
    </row>
    <row r="29" spans="1:8" x14ac:dyDescent="0.25">
      <c r="A29">
        <v>28</v>
      </c>
      <c r="C29" s="9" t="s">
        <v>33</v>
      </c>
      <c r="D29">
        <v>0</v>
      </c>
      <c r="E29">
        <v>3</v>
      </c>
      <c r="F29" s="6">
        <v>1</v>
      </c>
      <c r="G29" s="6">
        <v>0</v>
      </c>
      <c r="H29" s="6">
        <f t="shared" si="0"/>
        <v>4</v>
      </c>
    </row>
    <row r="30" spans="1:8" x14ac:dyDescent="0.25">
      <c r="A30">
        <v>29</v>
      </c>
      <c r="C30" s="9" t="s">
        <v>57</v>
      </c>
      <c r="D30">
        <v>0</v>
      </c>
      <c r="E30">
        <v>0</v>
      </c>
      <c r="F30" s="6">
        <v>3</v>
      </c>
      <c r="G30" s="6">
        <v>0</v>
      </c>
      <c r="H30" s="6">
        <f t="shared" si="0"/>
        <v>3</v>
      </c>
    </row>
    <row r="31" spans="1:8" x14ac:dyDescent="0.25">
      <c r="A31">
        <v>30</v>
      </c>
      <c r="B31" t="s">
        <v>39</v>
      </c>
      <c r="C31" s="9" t="s">
        <v>40</v>
      </c>
      <c r="D31">
        <v>0</v>
      </c>
      <c r="E31">
        <v>1</v>
      </c>
      <c r="F31" s="6">
        <v>0</v>
      </c>
      <c r="G31" s="6">
        <v>0</v>
      </c>
      <c r="H31" s="6">
        <f t="shared" si="0"/>
        <v>1</v>
      </c>
    </row>
    <row r="32" spans="1:8" x14ac:dyDescent="0.25">
      <c r="A32">
        <v>31</v>
      </c>
      <c r="C32" s="9" t="s">
        <v>54</v>
      </c>
      <c r="D32">
        <v>0</v>
      </c>
      <c r="E32">
        <v>0</v>
      </c>
      <c r="F32" s="6">
        <v>1</v>
      </c>
      <c r="G32" s="6">
        <v>0</v>
      </c>
      <c r="H32" s="6">
        <f t="shared" si="0"/>
        <v>1</v>
      </c>
    </row>
    <row r="33" spans="1:8" x14ac:dyDescent="0.25">
      <c r="A33">
        <v>32</v>
      </c>
      <c r="C33" s="9" t="s">
        <v>55</v>
      </c>
      <c r="D33">
        <v>0</v>
      </c>
      <c r="E33">
        <v>0</v>
      </c>
      <c r="F33" s="6">
        <v>2</v>
      </c>
      <c r="G33" s="6">
        <v>0</v>
      </c>
      <c r="H33" s="6">
        <f t="shared" si="0"/>
        <v>2</v>
      </c>
    </row>
    <row r="34" spans="1:8" x14ac:dyDescent="0.25">
      <c r="A34">
        <v>33</v>
      </c>
      <c r="C34" s="9" t="s">
        <v>18</v>
      </c>
      <c r="D34">
        <v>1</v>
      </c>
      <c r="E34">
        <v>1</v>
      </c>
      <c r="F34" s="6">
        <v>0</v>
      </c>
      <c r="G34" s="6">
        <v>0</v>
      </c>
      <c r="H34" s="6">
        <f t="shared" si="0"/>
        <v>2</v>
      </c>
    </row>
    <row r="35" spans="1:8" x14ac:dyDescent="0.25">
      <c r="A35">
        <v>34</v>
      </c>
      <c r="B35" t="s">
        <v>16</v>
      </c>
      <c r="C35" s="9" t="s">
        <v>17</v>
      </c>
      <c r="D35">
        <v>3</v>
      </c>
      <c r="E35">
        <v>0</v>
      </c>
      <c r="F35" s="6">
        <v>0</v>
      </c>
      <c r="G35" s="6">
        <v>0</v>
      </c>
      <c r="H35" s="6">
        <f t="shared" si="0"/>
        <v>3</v>
      </c>
    </row>
    <row r="36" spans="1:8" x14ac:dyDescent="0.25">
      <c r="A36">
        <v>35</v>
      </c>
      <c r="C36" s="9" t="s">
        <v>50</v>
      </c>
      <c r="D36">
        <v>0</v>
      </c>
      <c r="E36">
        <v>0</v>
      </c>
      <c r="F36" s="6">
        <v>1</v>
      </c>
      <c r="G36" s="6">
        <v>1</v>
      </c>
      <c r="H36" s="6">
        <f t="shared" si="0"/>
        <v>2</v>
      </c>
    </row>
    <row r="37" spans="1:8" x14ac:dyDescent="0.25">
      <c r="A37">
        <v>36</v>
      </c>
      <c r="C37" s="9" t="s">
        <v>64</v>
      </c>
      <c r="D37">
        <v>0</v>
      </c>
      <c r="E37">
        <v>1</v>
      </c>
      <c r="F37" s="6">
        <v>0</v>
      </c>
      <c r="G37" s="6">
        <v>0</v>
      </c>
      <c r="H37" s="6">
        <f t="shared" si="0"/>
        <v>1</v>
      </c>
    </row>
    <row r="38" spans="1:8" x14ac:dyDescent="0.25">
      <c r="A38">
        <v>37</v>
      </c>
      <c r="B38" t="s">
        <v>31</v>
      </c>
      <c r="C38" s="9" t="s">
        <v>32</v>
      </c>
      <c r="D38">
        <v>0</v>
      </c>
      <c r="E38">
        <v>1</v>
      </c>
      <c r="F38" s="6">
        <v>0</v>
      </c>
      <c r="G38" s="6">
        <v>0</v>
      </c>
      <c r="H38" s="6">
        <f t="shared" si="0"/>
        <v>1</v>
      </c>
    </row>
    <row r="39" spans="1:8" x14ac:dyDescent="0.25">
      <c r="A39">
        <v>38</v>
      </c>
      <c r="B39" t="s">
        <v>49</v>
      </c>
      <c r="C39" s="9" t="s">
        <v>44</v>
      </c>
      <c r="D39">
        <v>0</v>
      </c>
      <c r="E39">
        <v>1</v>
      </c>
      <c r="F39" s="6">
        <v>0</v>
      </c>
      <c r="G39" s="6">
        <v>0</v>
      </c>
      <c r="H39" s="6">
        <f t="shared" si="0"/>
        <v>1</v>
      </c>
    </row>
    <row r="40" spans="1:8" x14ac:dyDescent="0.25">
      <c r="A40">
        <v>39</v>
      </c>
      <c r="B40" t="s">
        <v>34</v>
      </c>
      <c r="C40" s="9" t="s">
        <v>71</v>
      </c>
      <c r="D40">
        <v>0</v>
      </c>
      <c r="E40">
        <v>0</v>
      </c>
      <c r="F40" s="6">
        <v>0</v>
      </c>
      <c r="G40" s="6">
        <v>2</v>
      </c>
      <c r="H40" s="6">
        <f t="shared" si="0"/>
        <v>2</v>
      </c>
    </row>
    <row r="41" spans="1:8" x14ac:dyDescent="0.25">
      <c r="A41">
        <v>40</v>
      </c>
      <c r="C41" s="9" t="s">
        <v>35</v>
      </c>
      <c r="D41">
        <v>0</v>
      </c>
      <c r="E41">
        <v>1</v>
      </c>
      <c r="F41" s="6">
        <v>0</v>
      </c>
      <c r="G41" s="6">
        <v>0</v>
      </c>
      <c r="H41" s="6">
        <f t="shared" si="0"/>
        <v>1</v>
      </c>
    </row>
    <row r="42" spans="1:8" x14ac:dyDescent="0.25">
      <c r="A42">
        <v>41</v>
      </c>
      <c r="C42" s="9" t="s">
        <v>73</v>
      </c>
      <c r="D42">
        <v>0</v>
      </c>
      <c r="E42">
        <v>0</v>
      </c>
      <c r="F42" s="6">
        <v>0</v>
      </c>
      <c r="G42" s="6">
        <v>1</v>
      </c>
      <c r="H42" s="6">
        <f t="shared" si="0"/>
        <v>1</v>
      </c>
    </row>
    <row r="43" spans="1:8" x14ac:dyDescent="0.25">
      <c r="A43">
        <v>42</v>
      </c>
      <c r="C43" s="9" t="s">
        <v>36</v>
      </c>
      <c r="D43">
        <v>0</v>
      </c>
      <c r="E43">
        <v>1</v>
      </c>
      <c r="F43" s="6">
        <v>0</v>
      </c>
      <c r="G43" s="6">
        <v>0</v>
      </c>
      <c r="H43" s="6">
        <f t="shared" si="0"/>
        <v>1</v>
      </c>
    </row>
    <row r="44" spans="1:8" x14ac:dyDescent="0.25">
      <c r="A44">
        <v>43</v>
      </c>
      <c r="B44" t="s">
        <v>48</v>
      </c>
      <c r="C44" s="9" t="s">
        <v>43</v>
      </c>
      <c r="D44">
        <v>0</v>
      </c>
      <c r="E44">
        <v>1</v>
      </c>
      <c r="F44" s="6">
        <v>0</v>
      </c>
      <c r="G44" s="6">
        <v>0</v>
      </c>
      <c r="H44" s="6">
        <f t="shared" si="0"/>
        <v>1</v>
      </c>
    </row>
    <row r="45" spans="1:8" x14ac:dyDescent="0.25">
      <c r="A45">
        <v>44</v>
      </c>
      <c r="B45" t="s">
        <v>37</v>
      </c>
      <c r="C45" s="9" t="s">
        <v>38</v>
      </c>
      <c r="D45">
        <v>0</v>
      </c>
      <c r="E45">
        <v>1</v>
      </c>
      <c r="F45" s="6">
        <v>0</v>
      </c>
      <c r="G45" s="6">
        <v>0</v>
      </c>
      <c r="H45" s="6">
        <f t="shared" si="0"/>
        <v>1</v>
      </c>
    </row>
    <row r="46" spans="1:8" x14ac:dyDescent="0.25">
      <c r="B46" t="s">
        <v>92</v>
      </c>
      <c r="C46" s="9"/>
      <c r="D46">
        <f>SUM(D2:D45)</f>
        <v>54</v>
      </c>
      <c r="E46">
        <f>SUM(E2:E45)</f>
        <v>100</v>
      </c>
      <c r="F46" s="6">
        <f>SUM(F2:F45)</f>
        <v>81</v>
      </c>
      <c r="G46" s="6">
        <f>SUM(G2:G45)</f>
        <v>103</v>
      </c>
      <c r="H46" s="6">
        <f t="shared" si="0"/>
        <v>338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A4" sqref="A4"/>
    </sheetView>
  </sheetViews>
  <sheetFormatPr defaultRowHeight="15" x14ac:dyDescent="0.25"/>
  <cols>
    <col min="1" max="1" width="13.42578125" bestFit="1" customWidth="1"/>
    <col min="2" max="2" width="8.85546875" bestFit="1" customWidth="1"/>
    <col min="3" max="3" width="8.7109375" bestFit="1" customWidth="1"/>
    <col min="4" max="4" width="9.28515625" bestFit="1" customWidth="1"/>
    <col min="5" max="5" width="11" bestFit="1" customWidth="1"/>
    <col min="6" max="6" width="14.140625" bestFit="1" customWidth="1"/>
    <col min="8" max="8" width="12.42578125" bestFit="1" customWidth="1"/>
  </cols>
  <sheetData>
    <row r="1" spans="1:7" x14ac:dyDescent="0.25">
      <c r="A1" t="s">
        <v>95</v>
      </c>
    </row>
    <row r="2" spans="1:7" x14ac:dyDescent="0.25">
      <c r="A2" s="10" t="s">
        <v>82</v>
      </c>
      <c r="B2" s="10" t="s">
        <v>83</v>
      </c>
      <c r="C2" s="10" t="s">
        <v>84</v>
      </c>
      <c r="D2" s="10" t="s">
        <v>85</v>
      </c>
      <c r="E2" s="10" t="s">
        <v>86</v>
      </c>
      <c r="G2" s="10"/>
    </row>
    <row r="3" spans="1:7" x14ac:dyDescent="0.25">
      <c r="A3" s="2" t="s">
        <v>87</v>
      </c>
      <c r="B3" s="11">
        <v>2.62819</v>
      </c>
      <c r="C3" s="11">
        <v>3.509665578145956</v>
      </c>
      <c r="D3" s="11">
        <v>0.99588211688571282</v>
      </c>
      <c r="E3" s="11">
        <v>7.6817558299039773E-2</v>
      </c>
      <c r="G3" s="11"/>
    </row>
    <row r="4" spans="1:7" x14ac:dyDescent="0.25">
      <c r="A4" s="2" t="s">
        <v>89</v>
      </c>
      <c r="B4" s="11">
        <v>3.0127133850000001</v>
      </c>
      <c r="C4" s="11">
        <v>5.6581766848232409</v>
      </c>
      <c r="D4" s="11">
        <v>0.91409663387024043</v>
      </c>
      <c r="E4" s="11">
        <v>5.8800000000000033E-2</v>
      </c>
      <c r="G4" s="11"/>
    </row>
    <row r="5" spans="1:7" x14ac:dyDescent="0.25">
      <c r="A5" s="2" t="s">
        <v>88</v>
      </c>
      <c r="B5" s="11">
        <v>2.5716700000000001</v>
      </c>
      <c r="C5" s="11">
        <v>4.5511961331341864</v>
      </c>
      <c r="D5" s="11">
        <v>0.84468748468905885</v>
      </c>
      <c r="E5" s="11">
        <v>0.10897729004724892</v>
      </c>
      <c r="G5" s="11"/>
    </row>
    <row r="6" spans="1:7" x14ac:dyDescent="0.25">
      <c r="A6" s="2" t="s">
        <v>94</v>
      </c>
      <c r="B6" s="11">
        <v>1.9676</v>
      </c>
      <c r="C6" s="11">
        <v>2.3783923590652885</v>
      </c>
      <c r="D6" s="11">
        <v>0.79182048958171758</v>
      </c>
      <c r="E6" s="11">
        <v>0.19332642096333302</v>
      </c>
      <c r="G6" s="11"/>
    </row>
    <row r="7" spans="1:7" x14ac:dyDescent="0.25">
      <c r="A7" s="2"/>
      <c r="B7" s="2"/>
      <c r="C7" s="2"/>
      <c r="D7" s="2"/>
    </row>
    <row r="8" spans="1:7" x14ac:dyDescent="0.25">
      <c r="A8" s="2"/>
      <c r="B8" s="2"/>
      <c r="C8" s="2"/>
      <c r="D8" s="2"/>
      <c r="F8" s="3"/>
      <c r="G8" s="3"/>
    </row>
    <row r="9" spans="1:7" x14ac:dyDescent="0.25">
      <c r="A9" s="2"/>
      <c r="B9" s="2"/>
      <c r="C9" s="2"/>
      <c r="D9" s="2"/>
      <c r="F9" s="3"/>
      <c r="G9" s="3"/>
    </row>
    <row r="10" spans="1:7" x14ac:dyDescent="0.25">
      <c r="A10" s="2"/>
      <c r="B10" s="2"/>
      <c r="C10" s="2"/>
      <c r="D10" s="2"/>
      <c r="F10" s="3"/>
      <c r="G10" s="3"/>
    </row>
    <row r="11" spans="1:7" x14ac:dyDescent="0.25">
      <c r="A11" s="2"/>
      <c r="B11" s="2"/>
      <c r="C11" s="2"/>
      <c r="D11" s="2"/>
      <c r="F11" s="3"/>
      <c r="G11" s="3"/>
    </row>
    <row r="12" spans="1:7" x14ac:dyDescent="0.25">
      <c r="A12" s="2"/>
      <c r="B12" s="2"/>
      <c r="C12" s="2"/>
      <c r="D12" s="2"/>
      <c r="F12" s="3"/>
      <c r="G12" s="3"/>
    </row>
    <row r="13" spans="1:7" x14ac:dyDescent="0.25">
      <c r="A13" s="2"/>
      <c r="B13" s="2"/>
      <c r="C13" s="2"/>
      <c r="D13" s="2"/>
      <c r="F13" s="3"/>
      <c r="G13" s="3"/>
    </row>
    <row r="14" spans="1:7" x14ac:dyDescent="0.25">
      <c r="A14" s="2"/>
      <c r="B14" s="2"/>
      <c r="C14" s="2"/>
      <c r="D14" s="2"/>
    </row>
    <row r="15" spans="1:7" x14ac:dyDescent="0.25">
      <c r="A15" s="2"/>
      <c r="B15" s="2"/>
      <c r="C15" s="2"/>
      <c r="D15" s="2"/>
      <c r="F15" s="3"/>
    </row>
    <row r="16" spans="1:7" x14ac:dyDescent="0.25">
      <c r="A16" s="2"/>
      <c r="B16" s="2"/>
      <c r="C16" s="2"/>
      <c r="D16" s="2"/>
    </row>
    <row r="17" spans="1:10" x14ac:dyDescent="0.25">
      <c r="A17" s="7"/>
      <c r="B17" s="7"/>
      <c r="C17" s="7"/>
      <c r="D17" s="7"/>
      <c r="E17" s="4"/>
      <c r="F17" s="4"/>
      <c r="G17" s="7"/>
      <c r="H17" s="7"/>
      <c r="I17" s="7"/>
      <c r="J17" s="7"/>
    </row>
    <row r="18" spans="1:10" x14ac:dyDescent="0.25">
      <c r="A18" s="7"/>
      <c r="B18" s="8"/>
      <c r="C18" s="8"/>
      <c r="D18" s="8"/>
      <c r="E18" s="5"/>
      <c r="F18" s="4"/>
      <c r="G18" s="8"/>
      <c r="H18" s="4"/>
      <c r="I18" s="4"/>
      <c r="J18" s="4"/>
    </row>
    <row r="19" spans="1:10" x14ac:dyDescent="0.25">
      <c r="A19" s="7"/>
      <c r="B19" s="8"/>
      <c r="C19" s="8"/>
      <c r="D19" s="8"/>
      <c r="F19" s="4"/>
      <c r="G19" s="4"/>
      <c r="H19" s="4"/>
      <c r="I19" s="4"/>
      <c r="J19" s="4"/>
    </row>
    <row r="20" spans="1:10" x14ac:dyDescent="0.25">
      <c r="A20" s="7"/>
      <c r="B20" s="8"/>
      <c r="C20" s="8"/>
      <c r="D20" s="8"/>
      <c r="F20" s="4"/>
      <c r="G20" s="4"/>
      <c r="H20" s="4"/>
      <c r="I20" s="4"/>
      <c r="J20" s="4"/>
    </row>
    <row r="21" spans="1:10" x14ac:dyDescent="0.25">
      <c r="A21" s="4"/>
      <c r="B21" s="4"/>
      <c r="C21" s="4"/>
      <c r="D21" s="4"/>
      <c r="F21" s="4"/>
      <c r="G21" s="4"/>
      <c r="H21" s="4"/>
      <c r="I21" s="4"/>
      <c r="J2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SB</vt:lpstr>
      <vt:lpstr>LB</vt:lpstr>
      <vt:lpstr>CP</vt:lpstr>
      <vt:lpstr>BK</vt:lpstr>
      <vt:lpstr>All species</vt:lpstr>
      <vt:lpstr>Indices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Reviewer</cp:lastModifiedBy>
  <dcterms:created xsi:type="dcterms:W3CDTF">2020-11-25T08:55:35Z</dcterms:created>
  <dcterms:modified xsi:type="dcterms:W3CDTF">2021-02-10T16:03:22Z</dcterms:modified>
</cp:coreProperties>
</file>