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rian\Kuliah S2\3. Thesis\Calculation\"/>
    </mc:Choice>
  </mc:AlternateContent>
  <xr:revisionPtr revIDLastSave="0" documentId="13_ncr:1_{083F38AB-3120-4537-BB74-23CE96404E04}" xr6:coauthVersionLast="43" xr6:coauthVersionMax="43" xr10:uidLastSave="{00000000-0000-0000-0000-000000000000}"/>
  <bookViews>
    <workbookView xWindow="-120" yWindow="-120" windowWidth="29040" windowHeight="15990" xr2:uid="{623CAA80-917A-446F-83D7-6DEB947BE5A1}"/>
  </bookViews>
  <sheets>
    <sheet name="Analisis" sheetId="1" r:id="rId1"/>
    <sheet name="Material dan Penampang" sheetId="13" r:id="rId2"/>
    <sheet name="0.3-0.3" sheetId="3" r:id="rId3"/>
    <sheet name="0.3-0.5" sheetId="5" r:id="rId4"/>
    <sheet name="0.3-0.7" sheetId="6" r:id="rId5"/>
    <sheet name="0.5-0.3" sheetId="7" r:id="rId6"/>
    <sheet name="0.5-0.5" sheetId="8" r:id="rId7"/>
    <sheet name="0.5-0.7" sheetId="9" r:id="rId8"/>
    <sheet name="0.7-0.3" sheetId="10" r:id="rId9"/>
    <sheet name="0.7-0.5" sheetId="11" r:id="rId10"/>
    <sheet name="0.7-0.7" sheetId="12" r:id="rId11"/>
    <sheet name="6m" sheetId="14" r:id="rId12"/>
    <sheet name="7m" sheetId="18" r:id="rId13"/>
    <sheet name="8m" sheetId="19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6" i="1" l="1"/>
  <c r="G12" i="1"/>
  <c r="G14" i="1" s="1"/>
  <c r="G13" i="1"/>
  <c r="G22" i="1" l="1"/>
  <c r="G21" i="1"/>
  <c r="G20" i="1"/>
  <c r="E34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I47" i="1" s="1"/>
  <c r="U47" i="1" s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8" i="1"/>
  <c r="I46" i="1" l="1"/>
  <c r="U46" i="1" s="1"/>
  <c r="J28" i="1"/>
  <c r="V28" i="1" s="1"/>
  <c r="I37" i="1"/>
  <c r="U37" i="1" s="1"/>
  <c r="J59" i="1"/>
  <c r="V59" i="1" s="1"/>
  <c r="J51" i="1"/>
  <c r="V51" i="1" s="1"/>
  <c r="J43" i="1"/>
  <c r="V43" i="1" s="1"/>
  <c r="J35" i="1"/>
  <c r="V35" i="1" s="1"/>
  <c r="J58" i="1"/>
  <c r="V58" i="1" s="1"/>
  <c r="J50" i="1"/>
  <c r="V50" i="1" s="1"/>
  <c r="J42" i="1"/>
  <c r="V42" i="1" s="1"/>
  <c r="I34" i="1"/>
  <c r="U34" i="1" s="1"/>
  <c r="J57" i="1"/>
  <c r="V57" i="1" s="1"/>
  <c r="I49" i="1"/>
  <c r="U49" i="1" s="1"/>
  <c r="I41" i="1"/>
  <c r="U41" i="1" s="1"/>
  <c r="J33" i="1"/>
  <c r="V33" i="1" s="1"/>
  <c r="J56" i="1"/>
  <c r="V56" i="1" s="1"/>
  <c r="J48" i="1"/>
  <c r="V48" i="1" s="1"/>
  <c r="J40" i="1"/>
  <c r="V40" i="1" s="1"/>
  <c r="J53" i="1"/>
  <c r="V53" i="1" s="1"/>
  <c r="J45" i="1"/>
  <c r="V45" i="1" s="1"/>
  <c r="J37" i="1"/>
  <c r="I29" i="1"/>
  <c r="U29" i="1" s="1"/>
  <c r="J60" i="1"/>
  <c r="V60" i="1" s="1"/>
  <c r="J52" i="1"/>
  <c r="V52" i="1" s="1"/>
  <c r="J44" i="1"/>
  <c r="V44" i="1" s="1"/>
  <c r="J36" i="1"/>
  <c r="V36" i="1" s="1"/>
  <c r="I28" i="1"/>
  <c r="I55" i="1"/>
  <c r="U55" i="1" s="1"/>
  <c r="J47" i="1"/>
  <c r="J39" i="1"/>
  <c r="V39" i="1" s="1"/>
  <c r="J31" i="1"/>
  <c r="V31" i="1" s="1"/>
  <c r="I54" i="1"/>
  <c r="U54" i="1" s="1"/>
  <c r="J46" i="1"/>
  <c r="J38" i="1"/>
  <c r="V38" i="1" s="1"/>
  <c r="J30" i="1"/>
  <c r="V30" i="1" s="1"/>
  <c r="J49" i="1"/>
  <c r="V49" i="1" s="1"/>
  <c r="J41" i="1"/>
  <c r="I33" i="1"/>
  <c r="J32" i="1"/>
  <c r="V32" i="1" s="1"/>
  <c r="J55" i="1"/>
  <c r="V55" i="1" s="1"/>
  <c r="J54" i="1"/>
  <c r="V54" i="1" s="1"/>
  <c r="I56" i="1"/>
  <c r="I32" i="1"/>
  <c r="U32" i="1" s="1"/>
  <c r="J29" i="1"/>
  <c r="V29" i="1" s="1"/>
  <c r="I39" i="1"/>
  <c r="U39" i="1" s="1"/>
  <c r="I31" i="1"/>
  <c r="I48" i="1"/>
  <c r="I38" i="1"/>
  <c r="I30" i="1"/>
  <c r="U30" i="1" s="1"/>
  <c r="I40" i="1"/>
  <c r="I53" i="1"/>
  <c r="I45" i="1"/>
  <c r="J34" i="1"/>
  <c r="V34" i="1" s="1"/>
  <c r="I42" i="1"/>
  <c r="I57" i="1"/>
  <c r="I44" i="1"/>
  <c r="I59" i="1"/>
  <c r="I35" i="1"/>
  <c r="I51" i="1"/>
  <c r="I43" i="1"/>
  <c r="I60" i="1"/>
  <c r="I52" i="1"/>
  <c r="I36" i="1"/>
  <c r="I58" i="1"/>
  <c r="I50" i="1"/>
  <c r="L47" i="1" l="1"/>
  <c r="V47" i="1"/>
  <c r="L37" i="1"/>
  <c r="V37" i="1"/>
  <c r="L46" i="1"/>
  <c r="V46" i="1"/>
  <c r="L41" i="1"/>
  <c r="V41" i="1"/>
  <c r="L54" i="1"/>
  <c r="L49" i="1"/>
  <c r="L28" i="1"/>
  <c r="O28" i="1" s="1"/>
  <c r="U28" i="1"/>
  <c r="L35" i="1"/>
  <c r="U35" i="1"/>
  <c r="L40" i="1"/>
  <c r="U40" i="1"/>
  <c r="L56" i="1"/>
  <c r="U56" i="1"/>
  <c r="L44" i="1"/>
  <c r="U44" i="1"/>
  <c r="L36" i="1"/>
  <c r="U36" i="1"/>
  <c r="L57" i="1"/>
  <c r="U57" i="1"/>
  <c r="L48" i="1"/>
  <c r="U48" i="1"/>
  <c r="L50" i="1"/>
  <c r="U50" i="1"/>
  <c r="L58" i="1"/>
  <c r="U58" i="1"/>
  <c r="L52" i="1"/>
  <c r="U52" i="1"/>
  <c r="L42" i="1"/>
  <c r="U42" i="1"/>
  <c r="L31" i="1"/>
  <c r="U31" i="1"/>
  <c r="L33" i="1"/>
  <c r="U33" i="1"/>
  <c r="L51" i="1"/>
  <c r="U51" i="1"/>
  <c r="L59" i="1"/>
  <c r="U59" i="1"/>
  <c r="L38" i="1"/>
  <c r="U38" i="1"/>
  <c r="L53" i="1"/>
  <c r="U53" i="1"/>
  <c r="L60" i="1"/>
  <c r="U60" i="1"/>
  <c r="L34" i="1"/>
  <c r="L43" i="1"/>
  <c r="U43" i="1"/>
  <c r="L45" i="1"/>
  <c r="U45" i="1"/>
  <c r="L29" i="1"/>
  <c r="L39" i="1"/>
  <c r="L32" i="1"/>
  <c r="L30" i="1"/>
  <c r="L55" i="1"/>
  <c r="P28" i="1" l="1"/>
  <c r="E28" i="1"/>
  <c r="T28" i="1" s="1"/>
  <c r="F28" i="1"/>
  <c r="F55" i="1" l="1"/>
  <c r="F31" i="1"/>
  <c r="F32" i="1" s="1"/>
  <c r="F33" i="1" s="1"/>
  <c r="E55" i="1"/>
  <c r="E57" i="1" s="1"/>
  <c r="T57" i="1" s="1"/>
  <c r="E31" i="1"/>
  <c r="E32" i="1" s="1"/>
  <c r="E33" i="1" s="1"/>
  <c r="T33" i="1" s="1"/>
  <c r="T31" i="1" l="1"/>
  <c r="T32" i="1"/>
  <c r="T55" i="1"/>
  <c r="K55" i="1"/>
  <c r="M55" i="1" s="1"/>
  <c r="K31" i="1"/>
  <c r="M31" i="1" s="1"/>
  <c r="F56" i="1"/>
  <c r="F57" i="1" s="1"/>
  <c r="K57" i="1" s="1"/>
  <c r="E56" i="1"/>
  <c r="K32" i="1"/>
  <c r="K56" i="1" l="1"/>
  <c r="M56" i="1" s="1"/>
  <c r="T56" i="1"/>
  <c r="M57" i="1"/>
  <c r="K33" i="1"/>
  <c r="M32" i="1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7" i="19"/>
  <c r="AA8" i="19"/>
  <c r="AA9" i="19"/>
  <c r="AA10" i="19"/>
  <c r="AA11" i="19"/>
  <c r="AA12" i="19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7" i="19"/>
  <c r="W8" i="19"/>
  <c r="W9" i="19"/>
  <c r="W10" i="19"/>
  <c r="W11" i="19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W36" i="19"/>
  <c r="W37" i="19"/>
  <c r="W38" i="19"/>
  <c r="W39" i="19"/>
  <c r="W40" i="19"/>
  <c r="W41" i="19"/>
  <c r="W42" i="19"/>
  <c r="W43" i="19"/>
  <c r="W44" i="19"/>
  <c r="W45" i="19"/>
  <c r="W46" i="19"/>
  <c r="W47" i="19"/>
  <c r="W48" i="19"/>
  <c r="W49" i="19"/>
  <c r="W50" i="19"/>
  <c r="W51" i="19"/>
  <c r="W52" i="19"/>
  <c r="W53" i="19"/>
  <c r="W54" i="19"/>
  <c r="W55" i="19"/>
  <c r="W56" i="19"/>
  <c r="W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S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7" i="19"/>
  <c r="K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7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A30" i="18"/>
  <c r="AA31" i="18"/>
  <c r="AA32" i="18"/>
  <c r="AA33" i="18"/>
  <c r="AA34" i="18"/>
  <c r="AA35" i="18"/>
  <c r="AA36" i="18"/>
  <c r="AA37" i="18"/>
  <c r="AA38" i="18"/>
  <c r="AA39" i="18"/>
  <c r="AA40" i="18"/>
  <c r="AA41" i="18"/>
  <c r="AA42" i="18"/>
  <c r="AA43" i="18"/>
  <c r="AA44" i="18"/>
  <c r="AA45" i="18"/>
  <c r="AA46" i="18"/>
  <c r="AA47" i="18"/>
  <c r="AA48" i="18"/>
  <c r="AA49" i="18"/>
  <c r="AA50" i="18"/>
  <c r="AA51" i="18"/>
  <c r="AA52" i="18"/>
  <c r="AA53" i="18"/>
  <c r="AA54" i="18"/>
  <c r="AA55" i="18"/>
  <c r="AA56" i="18"/>
  <c r="AA7" i="18"/>
  <c r="AE8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E30" i="18"/>
  <c r="AE31" i="18"/>
  <c r="AE32" i="18"/>
  <c r="AE33" i="18"/>
  <c r="AE34" i="18"/>
  <c r="AE35" i="18"/>
  <c r="AE36" i="18"/>
  <c r="AE37" i="18"/>
  <c r="AE38" i="18"/>
  <c r="AE39" i="18"/>
  <c r="AE40" i="18"/>
  <c r="AE41" i="18"/>
  <c r="AE42" i="18"/>
  <c r="AE43" i="18"/>
  <c r="AE44" i="18"/>
  <c r="AE45" i="18"/>
  <c r="AE46" i="18"/>
  <c r="AE47" i="18"/>
  <c r="AE48" i="18"/>
  <c r="AE49" i="18"/>
  <c r="AE50" i="18"/>
  <c r="AE51" i="18"/>
  <c r="AE52" i="18"/>
  <c r="AE53" i="18"/>
  <c r="AE54" i="18"/>
  <c r="AE55" i="18"/>
  <c r="AE56" i="18"/>
  <c r="AE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AI56" i="18"/>
  <c r="AI7" i="18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29" i="14"/>
  <c r="AI30" i="14"/>
  <c r="AI31" i="14"/>
  <c r="AI32" i="14"/>
  <c r="AI33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AE42" i="14"/>
  <c r="AE43" i="14"/>
  <c r="AE44" i="14"/>
  <c r="AE45" i="14"/>
  <c r="AE46" i="14"/>
  <c r="AE47" i="14"/>
  <c r="AE48" i="14"/>
  <c r="AE49" i="14"/>
  <c r="AE50" i="14"/>
  <c r="AE51" i="14"/>
  <c r="AE52" i="14"/>
  <c r="AE53" i="14"/>
  <c r="AE54" i="14"/>
  <c r="AE55" i="14"/>
  <c r="AE56" i="14"/>
  <c r="AE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44" i="14"/>
  <c r="W45" i="14"/>
  <c r="W46" i="14"/>
  <c r="W47" i="14"/>
  <c r="W48" i="14"/>
  <c r="W49" i="14"/>
  <c r="W50" i="14"/>
  <c r="W51" i="14"/>
  <c r="W52" i="14"/>
  <c r="W53" i="14"/>
  <c r="W54" i="14"/>
  <c r="W55" i="14"/>
  <c r="W56" i="14"/>
  <c r="W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7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M33" i="1" l="1"/>
  <c r="F5" i="13"/>
  <c r="E4" i="13"/>
  <c r="F4" i="13"/>
  <c r="C5" i="13"/>
  <c r="K41" i="12" l="1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S29" i="1"/>
  <c r="S30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8" i="1"/>
  <c r="S59" i="1"/>
  <c r="S60" i="1"/>
  <c r="S28" i="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41" i="9" l="1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41" i="8" l="1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G56" i="12" l="1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3" i="12"/>
  <c r="C43" i="12"/>
  <c r="G42" i="12"/>
  <c r="C42" i="12"/>
  <c r="G41" i="12"/>
  <c r="C41" i="12"/>
  <c r="K40" i="12"/>
  <c r="G40" i="12"/>
  <c r="C40" i="12"/>
  <c r="K39" i="12"/>
  <c r="G39" i="12"/>
  <c r="C39" i="12"/>
  <c r="K38" i="12"/>
  <c r="G38" i="12"/>
  <c r="C38" i="12"/>
  <c r="K37" i="12"/>
  <c r="G37" i="12"/>
  <c r="C37" i="12"/>
  <c r="K36" i="12"/>
  <c r="G36" i="12"/>
  <c r="C36" i="12"/>
  <c r="K35" i="12"/>
  <c r="G35" i="12"/>
  <c r="C35" i="12"/>
  <c r="K34" i="12"/>
  <c r="G34" i="12"/>
  <c r="C34" i="12"/>
  <c r="K33" i="12"/>
  <c r="G33" i="12"/>
  <c r="C33" i="12"/>
  <c r="K32" i="12"/>
  <c r="G32" i="12"/>
  <c r="C32" i="12"/>
  <c r="K31" i="12"/>
  <c r="G31" i="12"/>
  <c r="C31" i="12"/>
  <c r="K30" i="12"/>
  <c r="G30" i="12"/>
  <c r="C30" i="12"/>
  <c r="K29" i="12"/>
  <c r="G29" i="12"/>
  <c r="C29" i="12"/>
  <c r="K28" i="12"/>
  <c r="G28" i="12"/>
  <c r="C28" i="12"/>
  <c r="K27" i="12"/>
  <c r="G27" i="12"/>
  <c r="C27" i="12"/>
  <c r="K26" i="12"/>
  <c r="G26" i="12"/>
  <c r="C26" i="12"/>
  <c r="K25" i="12"/>
  <c r="G25" i="12"/>
  <c r="C25" i="12"/>
  <c r="K24" i="12"/>
  <c r="G24" i="12"/>
  <c r="C24" i="12"/>
  <c r="K23" i="12"/>
  <c r="G23" i="12"/>
  <c r="C23" i="12"/>
  <c r="K22" i="12"/>
  <c r="G22" i="12"/>
  <c r="C22" i="12"/>
  <c r="K21" i="12"/>
  <c r="G21" i="12"/>
  <c r="C21" i="12"/>
  <c r="K20" i="12"/>
  <c r="G20" i="12"/>
  <c r="C20" i="12"/>
  <c r="K19" i="12"/>
  <c r="G19" i="12"/>
  <c r="C19" i="12"/>
  <c r="K18" i="12"/>
  <c r="G18" i="12"/>
  <c r="C18" i="12"/>
  <c r="K17" i="12"/>
  <c r="G17" i="12"/>
  <c r="C17" i="12"/>
  <c r="K16" i="12"/>
  <c r="G16" i="12"/>
  <c r="C16" i="12"/>
  <c r="K15" i="12"/>
  <c r="G15" i="12"/>
  <c r="C15" i="12"/>
  <c r="K14" i="12"/>
  <c r="G14" i="12"/>
  <c r="C14" i="12"/>
  <c r="K13" i="12"/>
  <c r="G13" i="12"/>
  <c r="C13" i="12"/>
  <c r="K12" i="12"/>
  <c r="G12" i="12"/>
  <c r="C12" i="12"/>
  <c r="K11" i="12"/>
  <c r="G11" i="12"/>
  <c r="C11" i="12"/>
  <c r="K10" i="12"/>
  <c r="G10" i="12"/>
  <c r="C10" i="12"/>
  <c r="K9" i="12"/>
  <c r="G9" i="12"/>
  <c r="C9" i="12"/>
  <c r="K8" i="12"/>
  <c r="G8" i="12"/>
  <c r="C8" i="12"/>
  <c r="K7" i="12"/>
  <c r="G7" i="12"/>
  <c r="C7" i="12"/>
  <c r="G56" i="1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6" i="11"/>
  <c r="C46" i="11"/>
  <c r="G45" i="11"/>
  <c r="C45" i="11"/>
  <c r="G44" i="11"/>
  <c r="C44" i="11"/>
  <c r="G43" i="11"/>
  <c r="C43" i="11"/>
  <c r="G42" i="11"/>
  <c r="C42" i="11"/>
  <c r="G41" i="11"/>
  <c r="C41" i="11"/>
  <c r="K40" i="11"/>
  <c r="G40" i="11"/>
  <c r="C40" i="11"/>
  <c r="K39" i="11"/>
  <c r="G39" i="11"/>
  <c r="C39" i="11"/>
  <c r="K38" i="11"/>
  <c r="G38" i="11"/>
  <c r="C38" i="11"/>
  <c r="K37" i="11"/>
  <c r="G37" i="11"/>
  <c r="C37" i="11"/>
  <c r="K36" i="11"/>
  <c r="G36" i="11"/>
  <c r="C36" i="11"/>
  <c r="K35" i="11"/>
  <c r="G35" i="11"/>
  <c r="C35" i="11"/>
  <c r="K34" i="11"/>
  <c r="G34" i="11"/>
  <c r="C34" i="11"/>
  <c r="K33" i="11"/>
  <c r="G33" i="11"/>
  <c r="C33" i="11"/>
  <c r="K32" i="11"/>
  <c r="G32" i="11"/>
  <c r="C32" i="11"/>
  <c r="K31" i="11"/>
  <c r="G31" i="11"/>
  <c r="C31" i="11"/>
  <c r="K30" i="11"/>
  <c r="G30" i="11"/>
  <c r="C30" i="11"/>
  <c r="K29" i="11"/>
  <c r="G29" i="11"/>
  <c r="C29" i="11"/>
  <c r="K28" i="11"/>
  <c r="G28" i="11"/>
  <c r="C28" i="11"/>
  <c r="K27" i="11"/>
  <c r="G27" i="11"/>
  <c r="C27" i="11"/>
  <c r="K26" i="11"/>
  <c r="G26" i="11"/>
  <c r="C26" i="11"/>
  <c r="K25" i="11"/>
  <c r="G25" i="11"/>
  <c r="C25" i="11"/>
  <c r="K24" i="11"/>
  <c r="G24" i="11"/>
  <c r="C24" i="11"/>
  <c r="K23" i="11"/>
  <c r="G23" i="11"/>
  <c r="C23" i="11"/>
  <c r="K22" i="11"/>
  <c r="G22" i="11"/>
  <c r="C22" i="11"/>
  <c r="K21" i="11"/>
  <c r="G21" i="11"/>
  <c r="C21" i="11"/>
  <c r="K20" i="11"/>
  <c r="G20" i="11"/>
  <c r="C20" i="11"/>
  <c r="K19" i="11"/>
  <c r="G19" i="11"/>
  <c r="C19" i="11"/>
  <c r="K18" i="11"/>
  <c r="G18" i="11"/>
  <c r="C18" i="11"/>
  <c r="K17" i="11"/>
  <c r="G17" i="11"/>
  <c r="C17" i="11"/>
  <c r="K16" i="11"/>
  <c r="G16" i="11"/>
  <c r="C16" i="11"/>
  <c r="K15" i="11"/>
  <c r="G15" i="11"/>
  <c r="C15" i="11"/>
  <c r="K14" i="11"/>
  <c r="G14" i="11"/>
  <c r="C14" i="11"/>
  <c r="K13" i="11"/>
  <c r="G13" i="11"/>
  <c r="C13" i="11"/>
  <c r="K12" i="11"/>
  <c r="G12" i="11"/>
  <c r="C12" i="11"/>
  <c r="K11" i="11"/>
  <c r="G11" i="11"/>
  <c r="C11" i="11"/>
  <c r="K10" i="11"/>
  <c r="G10" i="11"/>
  <c r="C10" i="11"/>
  <c r="K9" i="11"/>
  <c r="G9" i="11"/>
  <c r="C9" i="11"/>
  <c r="K8" i="11"/>
  <c r="G8" i="11"/>
  <c r="C8" i="11"/>
  <c r="K7" i="11"/>
  <c r="G7" i="11"/>
  <c r="C7" i="11"/>
  <c r="G56" i="10"/>
  <c r="C56" i="10"/>
  <c r="G55" i="10"/>
  <c r="C55" i="10"/>
  <c r="G54" i="10"/>
  <c r="C54" i="10"/>
  <c r="G53" i="10"/>
  <c r="C53" i="10"/>
  <c r="G52" i="10"/>
  <c r="C52" i="10"/>
  <c r="G51" i="10"/>
  <c r="C51" i="10"/>
  <c r="G50" i="10"/>
  <c r="C50" i="10"/>
  <c r="G49" i="10"/>
  <c r="C49" i="10"/>
  <c r="G48" i="10"/>
  <c r="C48" i="10"/>
  <c r="G47" i="10"/>
  <c r="C47" i="10"/>
  <c r="G46" i="10"/>
  <c r="C46" i="10"/>
  <c r="G45" i="10"/>
  <c r="C45" i="10"/>
  <c r="G44" i="10"/>
  <c r="C44" i="10"/>
  <c r="G43" i="10"/>
  <c r="C43" i="10"/>
  <c r="G42" i="10"/>
  <c r="C42" i="10"/>
  <c r="G41" i="10"/>
  <c r="C41" i="10"/>
  <c r="K40" i="10"/>
  <c r="G40" i="10"/>
  <c r="C40" i="10"/>
  <c r="K39" i="10"/>
  <c r="G39" i="10"/>
  <c r="C39" i="10"/>
  <c r="K38" i="10"/>
  <c r="G38" i="10"/>
  <c r="C38" i="10"/>
  <c r="K37" i="10"/>
  <c r="G37" i="10"/>
  <c r="C37" i="10"/>
  <c r="K36" i="10"/>
  <c r="G36" i="10"/>
  <c r="C36" i="10"/>
  <c r="K35" i="10"/>
  <c r="G35" i="10"/>
  <c r="C35" i="10"/>
  <c r="K34" i="10"/>
  <c r="G34" i="10"/>
  <c r="C34" i="10"/>
  <c r="K33" i="10"/>
  <c r="G33" i="10"/>
  <c r="C33" i="10"/>
  <c r="K32" i="10"/>
  <c r="G32" i="10"/>
  <c r="C32" i="10"/>
  <c r="K31" i="10"/>
  <c r="G31" i="10"/>
  <c r="C31" i="10"/>
  <c r="K30" i="10"/>
  <c r="G30" i="10"/>
  <c r="C30" i="10"/>
  <c r="K29" i="10"/>
  <c r="G29" i="10"/>
  <c r="C29" i="10"/>
  <c r="K28" i="10"/>
  <c r="G28" i="10"/>
  <c r="C28" i="10"/>
  <c r="K27" i="10"/>
  <c r="G27" i="10"/>
  <c r="C27" i="10"/>
  <c r="K26" i="10"/>
  <c r="G26" i="10"/>
  <c r="C26" i="10"/>
  <c r="K25" i="10"/>
  <c r="G25" i="10"/>
  <c r="C25" i="10"/>
  <c r="K24" i="10"/>
  <c r="G24" i="10"/>
  <c r="C24" i="10"/>
  <c r="K23" i="10"/>
  <c r="G23" i="10"/>
  <c r="C23" i="10"/>
  <c r="K22" i="10"/>
  <c r="G22" i="10"/>
  <c r="C22" i="10"/>
  <c r="K21" i="10"/>
  <c r="G21" i="10"/>
  <c r="C21" i="10"/>
  <c r="K20" i="10"/>
  <c r="G20" i="10"/>
  <c r="C20" i="10"/>
  <c r="K19" i="10"/>
  <c r="G19" i="10"/>
  <c r="C19" i="10"/>
  <c r="K18" i="10"/>
  <c r="G18" i="10"/>
  <c r="C18" i="10"/>
  <c r="K17" i="10"/>
  <c r="G17" i="10"/>
  <c r="C17" i="10"/>
  <c r="K16" i="10"/>
  <c r="G16" i="10"/>
  <c r="C16" i="10"/>
  <c r="K15" i="10"/>
  <c r="G15" i="10"/>
  <c r="C15" i="10"/>
  <c r="K14" i="10"/>
  <c r="G14" i="10"/>
  <c r="C14" i="10"/>
  <c r="K13" i="10"/>
  <c r="G13" i="10"/>
  <c r="C13" i="10"/>
  <c r="K12" i="10"/>
  <c r="G12" i="10"/>
  <c r="C12" i="10"/>
  <c r="K11" i="10"/>
  <c r="G11" i="10"/>
  <c r="C11" i="10"/>
  <c r="K10" i="10"/>
  <c r="G10" i="10"/>
  <c r="C10" i="10"/>
  <c r="K9" i="10"/>
  <c r="G9" i="10"/>
  <c r="C9" i="10"/>
  <c r="K8" i="10"/>
  <c r="G8" i="10"/>
  <c r="C8" i="10"/>
  <c r="K7" i="10"/>
  <c r="G7" i="10"/>
  <c r="C7" i="10"/>
  <c r="G56" i="9"/>
  <c r="C56" i="9"/>
  <c r="G55" i="9"/>
  <c r="C55" i="9"/>
  <c r="G54" i="9"/>
  <c r="C54" i="9"/>
  <c r="G53" i="9"/>
  <c r="C53" i="9"/>
  <c r="G52" i="9"/>
  <c r="C52" i="9"/>
  <c r="G51" i="9"/>
  <c r="C51" i="9"/>
  <c r="G50" i="9"/>
  <c r="C50" i="9"/>
  <c r="G49" i="9"/>
  <c r="C49" i="9"/>
  <c r="G48" i="9"/>
  <c r="C48" i="9"/>
  <c r="G47" i="9"/>
  <c r="C47" i="9"/>
  <c r="G46" i="9"/>
  <c r="C46" i="9"/>
  <c r="G45" i="9"/>
  <c r="C45" i="9"/>
  <c r="G44" i="9"/>
  <c r="C44" i="9"/>
  <c r="G43" i="9"/>
  <c r="C43" i="9"/>
  <c r="G42" i="9"/>
  <c r="C42" i="9"/>
  <c r="G41" i="9"/>
  <c r="C41" i="9"/>
  <c r="K40" i="9"/>
  <c r="G40" i="9"/>
  <c r="C40" i="9"/>
  <c r="K39" i="9"/>
  <c r="G39" i="9"/>
  <c r="C39" i="9"/>
  <c r="K38" i="9"/>
  <c r="G38" i="9"/>
  <c r="C38" i="9"/>
  <c r="K37" i="9"/>
  <c r="G37" i="9"/>
  <c r="C37" i="9"/>
  <c r="K36" i="9"/>
  <c r="G36" i="9"/>
  <c r="C36" i="9"/>
  <c r="K35" i="9"/>
  <c r="G35" i="9"/>
  <c r="C35" i="9"/>
  <c r="K34" i="9"/>
  <c r="G34" i="9"/>
  <c r="C34" i="9"/>
  <c r="K33" i="9"/>
  <c r="G33" i="9"/>
  <c r="C33" i="9"/>
  <c r="K32" i="9"/>
  <c r="G32" i="9"/>
  <c r="C32" i="9"/>
  <c r="K31" i="9"/>
  <c r="G31" i="9"/>
  <c r="C31" i="9"/>
  <c r="K30" i="9"/>
  <c r="G30" i="9"/>
  <c r="C30" i="9"/>
  <c r="K29" i="9"/>
  <c r="G29" i="9"/>
  <c r="C29" i="9"/>
  <c r="K28" i="9"/>
  <c r="G28" i="9"/>
  <c r="C28" i="9"/>
  <c r="K27" i="9"/>
  <c r="G27" i="9"/>
  <c r="C27" i="9"/>
  <c r="K26" i="9"/>
  <c r="G26" i="9"/>
  <c r="C26" i="9"/>
  <c r="K25" i="9"/>
  <c r="G25" i="9"/>
  <c r="C25" i="9"/>
  <c r="K24" i="9"/>
  <c r="G24" i="9"/>
  <c r="C24" i="9"/>
  <c r="K23" i="9"/>
  <c r="G23" i="9"/>
  <c r="C23" i="9"/>
  <c r="K22" i="9"/>
  <c r="G22" i="9"/>
  <c r="C22" i="9"/>
  <c r="K21" i="9"/>
  <c r="G21" i="9"/>
  <c r="C21" i="9"/>
  <c r="K20" i="9"/>
  <c r="G20" i="9"/>
  <c r="C20" i="9"/>
  <c r="K19" i="9"/>
  <c r="G19" i="9"/>
  <c r="C19" i="9"/>
  <c r="K18" i="9"/>
  <c r="G18" i="9"/>
  <c r="C18" i="9"/>
  <c r="K17" i="9"/>
  <c r="G17" i="9"/>
  <c r="C17" i="9"/>
  <c r="K16" i="9"/>
  <c r="G16" i="9"/>
  <c r="C16" i="9"/>
  <c r="K15" i="9"/>
  <c r="G15" i="9"/>
  <c r="C15" i="9"/>
  <c r="K14" i="9"/>
  <c r="G14" i="9"/>
  <c r="C14" i="9"/>
  <c r="K13" i="9"/>
  <c r="G13" i="9"/>
  <c r="C13" i="9"/>
  <c r="K12" i="9"/>
  <c r="G12" i="9"/>
  <c r="C12" i="9"/>
  <c r="K11" i="9"/>
  <c r="G11" i="9"/>
  <c r="C11" i="9"/>
  <c r="K10" i="9"/>
  <c r="G10" i="9"/>
  <c r="C10" i="9"/>
  <c r="K9" i="9"/>
  <c r="G9" i="9"/>
  <c r="C9" i="9"/>
  <c r="K8" i="9"/>
  <c r="G8" i="9"/>
  <c r="C8" i="9"/>
  <c r="K7" i="9"/>
  <c r="G7" i="9"/>
  <c r="C7" i="9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43" i="8"/>
  <c r="C42" i="8"/>
  <c r="C41" i="8"/>
  <c r="K40" i="8"/>
  <c r="G40" i="8"/>
  <c r="C40" i="8"/>
  <c r="K39" i="8"/>
  <c r="G39" i="8"/>
  <c r="C39" i="8"/>
  <c r="K38" i="8"/>
  <c r="G38" i="8"/>
  <c r="C38" i="8"/>
  <c r="K37" i="8"/>
  <c r="G37" i="8"/>
  <c r="C37" i="8"/>
  <c r="K36" i="8"/>
  <c r="G36" i="8"/>
  <c r="C36" i="8"/>
  <c r="K35" i="8"/>
  <c r="G35" i="8"/>
  <c r="C35" i="8"/>
  <c r="K34" i="8"/>
  <c r="G34" i="8"/>
  <c r="C34" i="8"/>
  <c r="K33" i="8"/>
  <c r="G33" i="8"/>
  <c r="C33" i="8"/>
  <c r="K32" i="8"/>
  <c r="G32" i="8"/>
  <c r="C32" i="8"/>
  <c r="K31" i="8"/>
  <c r="G31" i="8"/>
  <c r="C31" i="8"/>
  <c r="K30" i="8"/>
  <c r="G30" i="8"/>
  <c r="C30" i="8"/>
  <c r="K29" i="8"/>
  <c r="G29" i="8"/>
  <c r="C29" i="8"/>
  <c r="K28" i="8"/>
  <c r="G28" i="8"/>
  <c r="C28" i="8"/>
  <c r="K27" i="8"/>
  <c r="G27" i="8"/>
  <c r="C27" i="8"/>
  <c r="K26" i="8"/>
  <c r="G26" i="8"/>
  <c r="C26" i="8"/>
  <c r="K25" i="8"/>
  <c r="G25" i="8"/>
  <c r="C25" i="8"/>
  <c r="K24" i="8"/>
  <c r="G24" i="8"/>
  <c r="C24" i="8"/>
  <c r="K23" i="8"/>
  <c r="G23" i="8"/>
  <c r="C23" i="8"/>
  <c r="K22" i="8"/>
  <c r="G22" i="8"/>
  <c r="C22" i="8"/>
  <c r="K21" i="8"/>
  <c r="G21" i="8"/>
  <c r="C21" i="8"/>
  <c r="K20" i="8"/>
  <c r="G20" i="8"/>
  <c r="C20" i="8"/>
  <c r="K19" i="8"/>
  <c r="G19" i="8"/>
  <c r="C19" i="8"/>
  <c r="K18" i="8"/>
  <c r="G18" i="8"/>
  <c r="C18" i="8"/>
  <c r="K17" i="8"/>
  <c r="G17" i="8"/>
  <c r="C17" i="8"/>
  <c r="K16" i="8"/>
  <c r="G16" i="8"/>
  <c r="C16" i="8"/>
  <c r="K15" i="8"/>
  <c r="G15" i="8"/>
  <c r="C15" i="8"/>
  <c r="K14" i="8"/>
  <c r="G14" i="8"/>
  <c r="C14" i="8"/>
  <c r="K13" i="8"/>
  <c r="G13" i="8"/>
  <c r="C13" i="8"/>
  <c r="K12" i="8"/>
  <c r="G12" i="8"/>
  <c r="C12" i="8"/>
  <c r="K11" i="8"/>
  <c r="G11" i="8"/>
  <c r="C11" i="8"/>
  <c r="K10" i="8"/>
  <c r="G10" i="8"/>
  <c r="C10" i="8"/>
  <c r="K9" i="8"/>
  <c r="G9" i="8"/>
  <c r="C9" i="8"/>
  <c r="K8" i="8"/>
  <c r="G8" i="8"/>
  <c r="C8" i="8"/>
  <c r="K7" i="8"/>
  <c r="G7" i="8"/>
  <c r="C7" i="8"/>
  <c r="C42" i="7"/>
  <c r="C43" i="7"/>
  <c r="C41" i="7"/>
  <c r="K40" i="7"/>
  <c r="G40" i="7"/>
  <c r="C40" i="7"/>
  <c r="K39" i="7"/>
  <c r="G39" i="7"/>
  <c r="C39" i="7"/>
  <c r="K38" i="7"/>
  <c r="G38" i="7"/>
  <c r="C38" i="7"/>
  <c r="K37" i="7"/>
  <c r="G37" i="7"/>
  <c r="C37" i="7"/>
  <c r="K36" i="7"/>
  <c r="G36" i="7"/>
  <c r="C36" i="7"/>
  <c r="K35" i="7"/>
  <c r="G35" i="7"/>
  <c r="C35" i="7"/>
  <c r="K34" i="7"/>
  <c r="G34" i="7"/>
  <c r="C34" i="7"/>
  <c r="K33" i="7"/>
  <c r="G33" i="7"/>
  <c r="C33" i="7"/>
  <c r="K32" i="7"/>
  <c r="G32" i="7"/>
  <c r="C32" i="7"/>
  <c r="K31" i="7"/>
  <c r="G31" i="7"/>
  <c r="C31" i="7"/>
  <c r="K30" i="7"/>
  <c r="G30" i="7"/>
  <c r="C30" i="7"/>
  <c r="K29" i="7"/>
  <c r="G29" i="7"/>
  <c r="C29" i="7"/>
  <c r="K28" i="7"/>
  <c r="G28" i="7"/>
  <c r="C28" i="7"/>
  <c r="K27" i="7"/>
  <c r="G27" i="7"/>
  <c r="C27" i="7"/>
  <c r="K26" i="7"/>
  <c r="G26" i="7"/>
  <c r="C26" i="7"/>
  <c r="K25" i="7"/>
  <c r="G25" i="7"/>
  <c r="C25" i="7"/>
  <c r="K24" i="7"/>
  <c r="G24" i="7"/>
  <c r="C24" i="7"/>
  <c r="K23" i="7"/>
  <c r="G23" i="7"/>
  <c r="C23" i="7"/>
  <c r="K22" i="7"/>
  <c r="G22" i="7"/>
  <c r="C22" i="7"/>
  <c r="K21" i="7"/>
  <c r="G21" i="7"/>
  <c r="C21" i="7"/>
  <c r="K20" i="7"/>
  <c r="G20" i="7"/>
  <c r="C20" i="7"/>
  <c r="K19" i="7"/>
  <c r="G19" i="7"/>
  <c r="C19" i="7"/>
  <c r="K18" i="7"/>
  <c r="G18" i="7"/>
  <c r="C18" i="7"/>
  <c r="K17" i="7"/>
  <c r="G17" i="7"/>
  <c r="C17" i="7"/>
  <c r="K16" i="7"/>
  <c r="G16" i="7"/>
  <c r="C16" i="7"/>
  <c r="K15" i="7"/>
  <c r="G15" i="7"/>
  <c r="C15" i="7"/>
  <c r="K14" i="7"/>
  <c r="G14" i="7"/>
  <c r="C14" i="7"/>
  <c r="K13" i="7"/>
  <c r="G13" i="7"/>
  <c r="C13" i="7"/>
  <c r="K12" i="7"/>
  <c r="G12" i="7"/>
  <c r="C12" i="7"/>
  <c r="K11" i="7"/>
  <c r="G11" i="7"/>
  <c r="C11" i="7"/>
  <c r="K10" i="7"/>
  <c r="G10" i="7"/>
  <c r="C10" i="7"/>
  <c r="K9" i="7"/>
  <c r="G9" i="7"/>
  <c r="C9" i="7"/>
  <c r="K8" i="7"/>
  <c r="G8" i="7"/>
  <c r="C8" i="7"/>
  <c r="K7" i="7"/>
  <c r="G7" i="7"/>
  <c r="C7" i="7"/>
  <c r="C41" i="6"/>
  <c r="K40" i="6"/>
  <c r="G40" i="6"/>
  <c r="C40" i="6"/>
  <c r="K39" i="6"/>
  <c r="G39" i="6"/>
  <c r="C39" i="6"/>
  <c r="K38" i="6"/>
  <c r="G38" i="6"/>
  <c r="C38" i="6"/>
  <c r="K37" i="6"/>
  <c r="G37" i="6"/>
  <c r="C37" i="6"/>
  <c r="K36" i="6"/>
  <c r="G36" i="6"/>
  <c r="C36" i="6"/>
  <c r="K35" i="6"/>
  <c r="G35" i="6"/>
  <c r="C35" i="6"/>
  <c r="K34" i="6"/>
  <c r="G34" i="6"/>
  <c r="C34" i="6"/>
  <c r="K33" i="6"/>
  <c r="G33" i="6"/>
  <c r="C33" i="6"/>
  <c r="K32" i="6"/>
  <c r="G32" i="6"/>
  <c r="C32" i="6"/>
  <c r="K31" i="6"/>
  <c r="G31" i="6"/>
  <c r="C31" i="6"/>
  <c r="K30" i="6"/>
  <c r="G30" i="6"/>
  <c r="C30" i="6"/>
  <c r="K29" i="6"/>
  <c r="G29" i="6"/>
  <c r="C29" i="6"/>
  <c r="K28" i="6"/>
  <c r="G28" i="6"/>
  <c r="C28" i="6"/>
  <c r="K27" i="6"/>
  <c r="G27" i="6"/>
  <c r="C27" i="6"/>
  <c r="K26" i="6"/>
  <c r="G26" i="6"/>
  <c r="C26" i="6"/>
  <c r="K25" i="6"/>
  <c r="G25" i="6"/>
  <c r="C25" i="6"/>
  <c r="K24" i="6"/>
  <c r="G24" i="6"/>
  <c r="C24" i="6"/>
  <c r="K23" i="6"/>
  <c r="G23" i="6"/>
  <c r="C23" i="6"/>
  <c r="K22" i="6"/>
  <c r="G22" i="6"/>
  <c r="C22" i="6"/>
  <c r="K21" i="6"/>
  <c r="G21" i="6"/>
  <c r="C21" i="6"/>
  <c r="K20" i="6"/>
  <c r="G20" i="6"/>
  <c r="C20" i="6"/>
  <c r="K19" i="6"/>
  <c r="G19" i="6"/>
  <c r="C19" i="6"/>
  <c r="K18" i="6"/>
  <c r="G18" i="6"/>
  <c r="C18" i="6"/>
  <c r="K17" i="6"/>
  <c r="G17" i="6"/>
  <c r="C17" i="6"/>
  <c r="K16" i="6"/>
  <c r="G16" i="6"/>
  <c r="C16" i="6"/>
  <c r="K15" i="6"/>
  <c r="G15" i="6"/>
  <c r="C15" i="6"/>
  <c r="K14" i="6"/>
  <c r="G14" i="6"/>
  <c r="C14" i="6"/>
  <c r="K13" i="6"/>
  <c r="G13" i="6"/>
  <c r="C13" i="6"/>
  <c r="K12" i="6"/>
  <c r="G12" i="6"/>
  <c r="C12" i="6"/>
  <c r="K11" i="6"/>
  <c r="G11" i="6"/>
  <c r="C11" i="6"/>
  <c r="K10" i="6"/>
  <c r="G10" i="6"/>
  <c r="C10" i="6"/>
  <c r="K9" i="6"/>
  <c r="G9" i="6"/>
  <c r="C9" i="6"/>
  <c r="K8" i="6"/>
  <c r="G8" i="6"/>
  <c r="C8" i="6"/>
  <c r="K7" i="6"/>
  <c r="G7" i="6"/>
  <c r="C7" i="6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7" i="5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7" i="3"/>
  <c r="G40" i="5"/>
  <c r="C40" i="5"/>
  <c r="G39" i="5"/>
  <c r="C39" i="5"/>
  <c r="G38" i="5"/>
  <c r="C38" i="5"/>
  <c r="G37" i="5"/>
  <c r="C37" i="5"/>
  <c r="G36" i="5"/>
  <c r="C36" i="5"/>
  <c r="G35" i="5"/>
  <c r="C35" i="5"/>
  <c r="G34" i="5"/>
  <c r="C34" i="5"/>
  <c r="G33" i="5"/>
  <c r="C33" i="5"/>
  <c r="G32" i="5"/>
  <c r="C32" i="5"/>
  <c r="G31" i="5"/>
  <c r="C31" i="5"/>
  <c r="G30" i="5"/>
  <c r="C30" i="5"/>
  <c r="G29" i="5"/>
  <c r="C29" i="5"/>
  <c r="G28" i="5"/>
  <c r="C28" i="5"/>
  <c r="G27" i="5"/>
  <c r="C27" i="5"/>
  <c r="G26" i="5"/>
  <c r="C26" i="5"/>
  <c r="G25" i="5"/>
  <c r="C25" i="5"/>
  <c r="G24" i="5"/>
  <c r="C24" i="5"/>
  <c r="G23" i="5"/>
  <c r="C23" i="5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G11" i="5"/>
  <c r="C11" i="5"/>
  <c r="G10" i="5"/>
  <c r="C10" i="5"/>
  <c r="G9" i="5"/>
  <c r="C9" i="5"/>
  <c r="G8" i="5"/>
  <c r="C8" i="5"/>
  <c r="G7" i="5"/>
  <c r="C7" i="5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7" i="3"/>
  <c r="E37" i="1" l="1"/>
  <c r="K71" i="1" l="1"/>
  <c r="AB28" i="1" l="1"/>
  <c r="AF28" i="1" s="1"/>
  <c r="AE28" i="1" l="1"/>
  <c r="E66" i="1"/>
  <c r="AA55" i="1"/>
  <c r="AA31" i="1"/>
  <c r="AA57" i="1"/>
  <c r="AA56" i="1"/>
  <c r="AA32" i="1"/>
  <c r="AA33" i="1"/>
  <c r="C71" i="1"/>
  <c r="C98" i="1"/>
  <c r="C74" i="1"/>
  <c r="C78" i="1"/>
  <c r="C82" i="1"/>
  <c r="C86" i="1"/>
  <c r="C90" i="1"/>
  <c r="C94" i="1"/>
  <c r="C73" i="1"/>
  <c r="C77" i="1"/>
  <c r="C81" i="1"/>
  <c r="C85" i="1"/>
  <c r="C89" i="1"/>
  <c r="C93" i="1"/>
  <c r="C97" i="1"/>
  <c r="C75" i="1"/>
  <c r="C79" i="1"/>
  <c r="C83" i="1"/>
  <c r="C87" i="1"/>
  <c r="C91" i="1"/>
  <c r="C95" i="1"/>
  <c r="C72" i="1"/>
  <c r="C88" i="1"/>
  <c r="C80" i="1"/>
  <c r="C84" i="1"/>
  <c r="C96" i="1"/>
  <c r="C76" i="1"/>
  <c r="C92" i="1"/>
  <c r="F58" i="1"/>
  <c r="F59" i="1" s="1"/>
  <c r="F52" i="1"/>
  <c r="F49" i="1"/>
  <c r="F50" i="1" s="1"/>
  <c r="F46" i="1"/>
  <c r="F43" i="1"/>
  <c r="F40" i="1"/>
  <c r="F37" i="1"/>
  <c r="F34" i="1"/>
  <c r="F29" i="1"/>
  <c r="F30" i="1" s="1"/>
  <c r="E46" i="1"/>
  <c r="T46" i="1" s="1"/>
  <c r="E43" i="1"/>
  <c r="E44" i="1" s="1"/>
  <c r="T44" i="1" s="1"/>
  <c r="E40" i="1"/>
  <c r="E42" i="1" s="1"/>
  <c r="T42" i="1" s="1"/>
  <c r="E39" i="1"/>
  <c r="T39" i="1" s="1"/>
  <c r="E36" i="1"/>
  <c r="T36" i="1" s="1"/>
  <c r="E49" i="1"/>
  <c r="T49" i="1" s="1"/>
  <c r="E52" i="1"/>
  <c r="T52" i="1" s="1"/>
  <c r="E58" i="1"/>
  <c r="C12" i="1"/>
  <c r="C20" i="1" s="1"/>
  <c r="W28" i="1" l="1"/>
  <c r="W52" i="1"/>
  <c r="W37" i="1"/>
  <c r="W46" i="1"/>
  <c r="W49" i="1"/>
  <c r="W31" i="1"/>
  <c r="W55" i="1"/>
  <c r="W40" i="1"/>
  <c r="W34" i="1"/>
  <c r="W58" i="1"/>
  <c r="W43" i="1"/>
  <c r="E29" i="1"/>
  <c r="T29" i="1" s="1"/>
  <c r="K28" i="1"/>
  <c r="M28" i="1" s="1"/>
  <c r="K49" i="1"/>
  <c r="K52" i="1"/>
  <c r="E48" i="1"/>
  <c r="T48" i="1" s="1"/>
  <c r="K46" i="1"/>
  <c r="E51" i="1"/>
  <c r="T51" i="1" s="1"/>
  <c r="E59" i="1"/>
  <c r="T59" i="1" s="1"/>
  <c r="T58" i="1"/>
  <c r="E54" i="1"/>
  <c r="T54" i="1" s="1"/>
  <c r="E98" i="1"/>
  <c r="M98" i="1" s="1"/>
  <c r="E96" i="1"/>
  <c r="M96" i="1" s="1"/>
  <c r="E77" i="1"/>
  <c r="M77" i="1" s="1"/>
  <c r="E84" i="1"/>
  <c r="M84" i="1" s="1"/>
  <c r="E79" i="1"/>
  <c r="M79" i="1" s="1"/>
  <c r="E73" i="1"/>
  <c r="M73" i="1" s="1"/>
  <c r="E80" i="1"/>
  <c r="M80" i="1" s="1"/>
  <c r="E75" i="1"/>
  <c r="M75" i="1" s="1"/>
  <c r="E94" i="1"/>
  <c r="M94" i="1" s="1"/>
  <c r="E83" i="1"/>
  <c r="M83" i="1" s="1"/>
  <c r="E88" i="1"/>
  <c r="M88" i="1" s="1"/>
  <c r="E97" i="1"/>
  <c r="M97" i="1" s="1"/>
  <c r="E90" i="1"/>
  <c r="M90" i="1" s="1"/>
  <c r="E95" i="1"/>
  <c r="M95" i="1" s="1"/>
  <c r="E89" i="1"/>
  <c r="M89" i="1" s="1"/>
  <c r="E82" i="1"/>
  <c r="M82" i="1" s="1"/>
  <c r="E72" i="1"/>
  <c r="M72" i="1" s="1"/>
  <c r="E92" i="1"/>
  <c r="M92" i="1" s="1"/>
  <c r="E91" i="1"/>
  <c r="M91" i="1" s="1"/>
  <c r="E85" i="1"/>
  <c r="M85" i="1" s="1"/>
  <c r="E78" i="1"/>
  <c r="M78" i="1" s="1"/>
  <c r="E93" i="1"/>
  <c r="M93" i="1" s="1"/>
  <c r="E86" i="1"/>
  <c r="M86" i="1" s="1"/>
  <c r="E76" i="1"/>
  <c r="M76" i="1" s="1"/>
  <c r="E87" i="1"/>
  <c r="M87" i="1" s="1"/>
  <c r="E81" i="1"/>
  <c r="M81" i="1" s="1"/>
  <c r="E74" i="1"/>
  <c r="M74" i="1" s="1"/>
  <c r="K40" i="1"/>
  <c r="M40" i="1" s="1"/>
  <c r="K43" i="1"/>
  <c r="M43" i="1" s="1"/>
  <c r="F41" i="1"/>
  <c r="F42" i="1" s="1"/>
  <c r="K42" i="1" s="1"/>
  <c r="M42" i="1" s="1"/>
  <c r="K34" i="1"/>
  <c r="M34" i="1" s="1"/>
  <c r="K37" i="1"/>
  <c r="M37" i="1" s="1"/>
  <c r="K58" i="1"/>
  <c r="M58" i="1" s="1"/>
  <c r="F53" i="1"/>
  <c r="F47" i="1"/>
  <c r="F48" i="1" s="1"/>
  <c r="F44" i="1"/>
  <c r="F38" i="1"/>
  <c r="F35" i="1"/>
  <c r="F51" i="1"/>
  <c r="F60" i="1"/>
  <c r="K29" i="1"/>
  <c r="M29" i="1" s="1"/>
  <c r="T43" i="1"/>
  <c r="K8" i="1"/>
  <c r="M8" i="1" s="1"/>
  <c r="T34" i="1"/>
  <c r="T40" i="1"/>
  <c r="T37" i="1"/>
  <c r="E30" i="1"/>
  <c r="T30" i="1" s="1"/>
  <c r="E60" i="1"/>
  <c r="T60" i="1" s="1"/>
  <c r="E50" i="1"/>
  <c r="T50" i="1" s="1"/>
  <c r="E53" i="1"/>
  <c r="T53" i="1" s="1"/>
  <c r="E38" i="1"/>
  <c r="T38" i="1" s="1"/>
  <c r="E35" i="1"/>
  <c r="T35" i="1" s="1"/>
  <c r="E41" i="1"/>
  <c r="T41" i="1" s="1"/>
  <c r="E45" i="1"/>
  <c r="T45" i="1" s="1"/>
  <c r="E47" i="1"/>
  <c r="T47" i="1" s="1"/>
  <c r="C13" i="1"/>
  <c r="L71" i="1" s="1"/>
  <c r="AA29" i="1" l="1"/>
  <c r="AA42" i="1"/>
  <c r="K59" i="1"/>
  <c r="M59" i="1" s="1"/>
  <c r="K48" i="1"/>
  <c r="M52" i="1"/>
  <c r="K47" i="1"/>
  <c r="K51" i="1"/>
  <c r="M49" i="1"/>
  <c r="M46" i="1"/>
  <c r="K53" i="1"/>
  <c r="K50" i="1"/>
  <c r="G90" i="1"/>
  <c r="K90" i="1" s="1"/>
  <c r="O90" i="1" s="1"/>
  <c r="G98" i="1"/>
  <c r="K98" i="1" s="1"/>
  <c r="O98" i="1" s="1"/>
  <c r="G76" i="1"/>
  <c r="K76" i="1" s="1"/>
  <c r="O76" i="1" s="1"/>
  <c r="AA28" i="1"/>
  <c r="G85" i="1"/>
  <c r="I85" i="1" s="1"/>
  <c r="G91" i="1"/>
  <c r="K91" i="1" s="1"/>
  <c r="O91" i="1" s="1"/>
  <c r="G87" i="1"/>
  <c r="I87" i="1" s="1"/>
  <c r="G78" i="1"/>
  <c r="K78" i="1" s="1"/>
  <c r="O78" i="1" s="1"/>
  <c r="G81" i="1"/>
  <c r="I81" i="1" s="1"/>
  <c r="G73" i="1"/>
  <c r="I73" i="1" s="1"/>
  <c r="G94" i="1"/>
  <c r="I94" i="1" s="1"/>
  <c r="G84" i="1"/>
  <c r="I84" i="1" s="1"/>
  <c r="G92" i="1"/>
  <c r="K92" i="1" s="1"/>
  <c r="O92" i="1" s="1"/>
  <c r="G97" i="1"/>
  <c r="I97" i="1" s="1"/>
  <c r="G74" i="1"/>
  <c r="I74" i="1" s="1"/>
  <c r="G86" i="1"/>
  <c r="K86" i="1" s="1"/>
  <c r="O86" i="1" s="1"/>
  <c r="G93" i="1"/>
  <c r="I93" i="1" s="1"/>
  <c r="G96" i="1"/>
  <c r="I96" i="1" s="1"/>
  <c r="G79" i="1"/>
  <c r="G72" i="1"/>
  <c r="G82" i="1"/>
  <c r="G75" i="1"/>
  <c r="G89" i="1"/>
  <c r="G88" i="1"/>
  <c r="G80" i="1"/>
  <c r="G77" i="1"/>
  <c r="G95" i="1"/>
  <c r="G83" i="1"/>
  <c r="AA43" i="1"/>
  <c r="AA40" i="1"/>
  <c r="AA58" i="1"/>
  <c r="AA37" i="1"/>
  <c r="AA34" i="1"/>
  <c r="Y49" i="1"/>
  <c r="Y28" i="1"/>
  <c r="Y46" i="1"/>
  <c r="Y43" i="1"/>
  <c r="K41" i="1"/>
  <c r="M41" i="1" s="1"/>
  <c r="Y40" i="1"/>
  <c r="K60" i="1"/>
  <c r="M60" i="1" s="1"/>
  <c r="K30" i="1"/>
  <c r="M30" i="1" s="1"/>
  <c r="K35" i="1"/>
  <c r="M35" i="1" s="1"/>
  <c r="Y58" i="1"/>
  <c r="F54" i="1"/>
  <c r="K54" i="1" s="1"/>
  <c r="F45" i="1"/>
  <c r="K45" i="1" s="1"/>
  <c r="M45" i="1" s="1"/>
  <c r="K44" i="1"/>
  <c r="M44" i="1" s="1"/>
  <c r="K38" i="1"/>
  <c r="M38" i="1" s="1"/>
  <c r="F39" i="1"/>
  <c r="K39" i="1" s="1"/>
  <c r="M39" i="1" s="1"/>
  <c r="F36" i="1"/>
  <c r="K36" i="1" s="1"/>
  <c r="M36" i="1" s="1"/>
  <c r="Y52" i="1"/>
  <c r="Y34" i="1"/>
  <c r="Y37" i="1"/>
  <c r="C14" i="1"/>
  <c r="O46" i="1" s="1"/>
  <c r="P46" i="1" l="1"/>
  <c r="AB46" i="1"/>
  <c r="AE46" i="1" s="1"/>
  <c r="AA41" i="1"/>
  <c r="AA35" i="1"/>
  <c r="AA36" i="1"/>
  <c r="AA30" i="1"/>
  <c r="AA52" i="1"/>
  <c r="AA39" i="1"/>
  <c r="AA60" i="1"/>
  <c r="AA45" i="1"/>
  <c r="AA46" i="1"/>
  <c r="AA38" i="1"/>
  <c r="AA59" i="1"/>
  <c r="AA49" i="1"/>
  <c r="AA44" i="1"/>
  <c r="M54" i="1"/>
  <c r="O54" i="1"/>
  <c r="P54" i="1" s="1"/>
  <c r="N56" i="1"/>
  <c r="N33" i="1"/>
  <c r="N55" i="1"/>
  <c r="AC55" i="1" s="1"/>
  <c r="N31" i="1"/>
  <c r="AC31" i="1" s="1"/>
  <c r="N32" i="1"/>
  <c r="N57" i="1"/>
  <c r="O31" i="1"/>
  <c r="P31" i="1" s="1"/>
  <c r="O55" i="1"/>
  <c r="P55" i="1" s="1"/>
  <c r="O57" i="1"/>
  <c r="P57" i="1" s="1"/>
  <c r="O56" i="1"/>
  <c r="P56" i="1" s="1"/>
  <c r="O32" i="1"/>
  <c r="P32" i="1" s="1"/>
  <c r="O33" i="1"/>
  <c r="P33" i="1" s="1"/>
  <c r="O49" i="1"/>
  <c r="M50" i="1"/>
  <c r="O50" i="1"/>
  <c r="O52" i="1"/>
  <c r="O47" i="1"/>
  <c r="M47" i="1"/>
  <c r="O53" i="1"/>
  <c r="M53" i="1"/>
  <c r="M51" i="1"/>
  <c r="O51" i="1"/>
  <c r="O48" i="1"/>
  <c r="M48" i="1"/>
  <c r="N8" i="1"/>
  <c r="P8" i="1" s="1"/>
  <c r="D71" i="1"/>
  <c r="N30" i="1"/>
  <c r="I90" i="1"/>
  <c r="I98" i="1"/>
  <c r="I91" i="1"/>
  <c r="I76" i="1"/>
  <c r="I92" i="1"/>
  <c r="K85" i="1"/>
  <c r="O85" i="1" s="1"/>
  <c r="K93" i="1"/>
  <c r="O93" i="1" s="1"/>
  <c r="K74" i="1"/>
  <c r="O74" i="1" s="1"/>
  <c r="K87" i="1"/>
  <c r="O87" i="1" s="1"/>
  <c r="K84" i="1"/>
  <c r="O84" i="1" s="1"/>
  <c r="K94" i="1"/>
  <c r="O94" i="1" s="1"/>
  <c r="K96" i="1"/>
  <c r="O96" i="1" s="1"/>
  <c r="K81" i="1"/>
  <c r="O81" i="1" s="1"/>
  <c r="K73" i="1"/>
  <c r="O73" i="1" s="1"/>
  <c r="I86" i="1"/>
  <c r="I78" i="1"/>
  <c r="K97" i="1"/>
  <c r="O97" i="1" s="1"/>
  <c r="K83" i="1"/>
  <c r="O83" i="1" s="1"/>
  <c r="I83" i="1"/>
  <c r="K95" i="1"/>
  <c r="O95" i="1" s="1"/>
  <c r="I95" i="1"/>
  <c r="I77" i="1"/>
  <c r="K77" i="1"/>
  <c r="O77" i="1" s="1"/>
  <c r="I80" i="1"/>
  <c r="K80" i="1"/>
  <c r="O80" i="1" s="1"/>
  <c r="D98" i="1"/>
  <c r="D106" i="1"/>
  <c r="D74" i="1"/>
  <c r="D78" i="1"/>
  <c r="D82" i="1"/>
  <c r="D86" i="1"/>
  <c r="D90" i="1"/>
  <c r="D94" i="1"/>
  <c r="D105" i="1"/>
  <c r="D113" i="1"/>
  <c r="D121" i="1"/>
  <c r="D129" i="1"/>
  <c r="D137" i="1"/>
  <c r="D104" i="1"/>
  <c r="D112" i="1"/>
  <c r="D120" i="1"/>
  <c r="D73" i="1"/>
  <c r="D77" i="1"/>
  <c r="D81" i="1"/>
  <c r="D85" i="1"/>
  <c r="D89" i="1"/>
  <c r="D93" i="1"/>
  <c r="D97" i="1"/>
  <c r="D103" i="1"/>
  <c r="D111" i="1"/>
  <c r="D72" i="1"/>
  <c r="D76" i="1"/>
  <c r="D80" i="1"/>
  <c r="D84" i="1"/>
  <c r="D88" i="1"/>
  <c r="D92" i="1"/>
  <c r="D96" i="1"/>
  <c r="D101" i="1"/>
  <c r="D109" i="1"/>
  <c r="D117" i="1"/>
  <c r="D125" i="1"/>
  <c r="D133" i="1"/>
  <c r="D141" i="1"/>
  <c r="D100" i="1"/>
  <c r="D108" i="1"/>
  <c r="D116" i="1"/>
  <c r="D124" i="1"/>
  <c r="D132" i="1"/>
  <c r="D140" i="1"/>
  <c r="D115" i="1"/>
  <c r="D126" i="1"/>
  <c r="D128" i="1"/>
  <c r="D139" i="1"/>
  <c r="D146" i="1"/>
  <c r="D154" i="1"/>
  <c r="D127" i="1"/>
  <c r="D138" i="1"/>
  <c r="D79" i="1"/>
  <c r="D95" i="1"/>
  <c r="D122" i="1"/>
  <c r="D130" i="1"/>
  <c r="D145" i="1"/>
  <c r="D153" i="1"/>
  <c r="D123" i="1"/>
  <c r="D102" i="1"/>
  <c r="D110" i="1"/>
  <c r="D144" i="1"/>
  <c r="D152" i="1"/>
  <c r="D75" i="1"/>
  <c r="D91" i="1"/>
  <c r="D107" i="1"/>
  <c r="D118" i="1"/>
  <c r="D134" i="1"/>
  <c r="D136" i="1"/>
  <c r="D143" i="1"/>
  <c r="D151" i="1"/>
  <c r="D150" i="1"/>
  <c r="D87" i="1"/>
  <c r="D99" i="1"/>
  <c r="D114" i="1"/>
  <c r="D131" i="1"/>
  <c r="D149" i="1"/>
  <c r="D83" i="1"/>
  <c r="D135" i="1"/>
  <c r="D147" i="1"/>
  <c r="D155" i="1"/>
  <c r="D119" i="1"/>
  <c r="D142" i="1"/>
  <c r="D148" i="1"/>
  <c r="D156" i="1"/>
  <c r="I88" i="1"/>
  <c r="K88" i="1"/>
  <c r="O88" i="1" s="1"/>
  <c r="K75" i="1"/>
  <c r="O75" i="1" s="1"/>
  <c r="I75" i="1"/>
  <c r="I89" i="1"/>
  <c r="K89" i="1"/>
  <c r="O89" i="1" s="1"/>
  <c r="K82" i="1"/>
  <c r="O82" i="1" s="1"/>
  <c r="I82" i="1"/>
  <c r="I72" i="1"/>
  <c r="K72" i="1"/>
  <c r="O72" i="1" s="1"/>
  <c r="K79" i="1"/>
  <c r="O79" i="1" s="1"/>
  <c r="I79" i="1"/>
  <c r="N54" i="1"/>
  <c r="N58" i="1"/>
  <c r="AC58" i="1" s="1"/>
  <c r="N29" i="1"/>
  <c r="N40" i="1"/>
  <c r="AC40" i="1" s="1"/>
  <c r="N48" i="1"/>
  <c r="N59" i="1"/>
  <c r="N34" i="1"/>
  <c r="AC34" i="1" s="1"/>
  <c r="N42" i="1"/>
  <c r="N28" i="1"/>
  <c r="N51" i="1"/>
  <c r="N41" i="1"/>
  <c r="N49" i="1"/>
  <c r="AC49" i="1" s="1"/>
  <c r="N60" i="1"/>
  <c r="N50" i="1"/>
  <c r="N35" i="1"/>
  <c r="N46" i="1"/>
  <c r="AC46" i="1" s="1"/>
  <c r="N43" i="1"/>
  <c r="AC43" i="1" s="1"/>
  <c r="N39" i="1"/>
  <c r="N36" i="1"/>
  <c r="N44" i="1"/>
  <c r="N52" i="1"/>
  <c r="AC52" i="1" s="1"/>
  <c r="N37" i="1"/>
  <c r="AC37" i="1" s="1"/>
  <c r="N45" i="1"/>
  <c r="N53" i="1"/>
  <c r="N38" i="1"/>
  <c r="N47" i="1"/>
  <c r="O45" i="1"/>
  <c r="O58" i="1"/>
  <c r="P58" i="1" s="1"/>
  <c r="O30" i="1"/>
  <c r="P30" i="1" s="1"/>
  <c r="O36" i="1"/>
  <c r="O37" i="1"/>
  <c r="O43" i="1"/>
  <c r="O40" i="1"/>
  <c r="O34" i="1"/>
  <c r="P34" i="1" s="1"/>
  <c r="O41" i="1"/>
  <c r="O60" i="1"/>
  <c r="O39" i="1"/>
  <c r="O38" i="1"/>
  <c r="O44" i="1"/>
  <c r="O35" i="1"/>
  <c r="C21" i="1"/>
  <c r="C22" i="1"/>
  <c r="AF46" i="1" l="1"/>
  <c r="P51" i="1"/>
  <c r="AB51" i="1"/>
  <c r="AE51" i="1" s="1"/>
  <c r="P37" i="1"/>
  <c r="AF37" i="1" s="1"/>
  <c r="AB37" i="1"/>
  <c r="AE37" i="1" s="1"/>
  <c r="P43" i="1"/>
  <c r="AB43" i="1"/>
  <c r="AE43" i="1" s="1"/>
  <c r="P53" i="1"/>
  <c r="AB53" i="1"/>
  <c r="AE53" i="1" s="1"/>
  <c r="P40" i="1"/>
  <c r="AB40" i="1"/>
  <c r="AE40" i="1" s="1"/>
  <c r="P36" i="1"/>
  <c r="AF36" i="1" s="1"/>
  <c r="AB36" i="1"/>
  <c r="AE36" i="1" s="1"/>
  <c r="P39" i="1"/>
  <c r="AB39" i="1"/>
  <c r="AE39" i="1" s="1"/>
  <c r="P49" i="1"/>
  <c r="AB49" i="1"/>
  <c r="AE49" i="1" s="1"/>
  <c r="P44" i="1"/>
  <c r="AB44" i="1"/>
  <c r="AE44" i="1" s="1"/>
  <c r="P60" i="1"/>
  <c r="AF60" i="1" s="1"/>
  <c r="AB60" i="1"/>
  <c r="AE60" i="1" s="1"/>
  <c r="P47" i="1"/>
  <c r="AB47" i="1"/>
  <c r="AE47" i="1" s="1"/>
  <c r="P38" i="1"/>
  <c r="AB38" i="1"/>
  <c r="AE38" i="1" s="1"/>
  <c r="P41" i="1"/>
  <c r="AB41" i="1"/>
  <c r="AE41" i="1" s="1"/>
  <c r="P45" i="1"/>
  <c r="AF45" i="1" s="1"/>
  <c r="AB45" i="1"/>
  <c r="AE45" i="1" s="1"/>
  <c r="P52" i="1"/>
  <c r="AB52" i="1"/>
  <c r="AE52" i="1" s="1"/>
  <c r="P35" i="1"/>
  <c r="AB35" i="1"/>
  <c r="AE35" i="1" s="1"/>
  <c r="P48" i="1"/>
  <c r="AB48" i="1"/>
  <c r="AE48" i="1" s="1"/>
  <c r="P50" i="1"/>
  <c r="AF50" i="1" s="1"/>
  <c r="AB50" i="1"/>
  <c r="AE50" i="1" s="1"/>
  <c r="AB58" i="1"/>
  <c r="AE58" i="1" s="1"/>
  <c r="AB57" i="1"/>
  <c r="AE57" i="1" s="1"/>
  <c r="AB54" i="1"/>
  <c r="AE54" i="1" s="1"/>
  <c r="AB55" i="1"/>
  <c r="AE55" i="1" s="1"/>
  <c r="AB56" i="1"/>
  <c r="AE56" i="1" s="1"/>
  <c r="AB31" i="1"/>
  <c r="AE31" i="1" s="1"/>
  <c r="AB33" i="1"/>
  <c r="AE33" i="1" s="1"/>
  <c r="AB32" i="1"/>
  <c r="AE32" i="1" s="1"/>
  <c r="AB34" i="1"/>
  <c r="AE34" i="1" s="1"/>
  <c r="AB30" i="1"/>
  <c r="AE30" i="1" s="1"/>
  <c r="W36" i="1"/>
  <c r="Y36" i="1" s="1"/>
  <c r="W60" i="1"/>
  <c r="Y60" i="1" s="1"/>
  <c r="W45" i="1"/>
  <c r="Y45" i="1" s="1"/>
  <c r="W57" i="1"/>
  <c r="W30" i="1"/>
  <c r="Y30" i="1" s="1"/>
  <c r="W54" i="1"/>
  <c r="Y54" i="1" s="1"/>
  <c r="W39" i="1"/>
  <c r="Y39" i="1" s="1"/>
  <c r="W33" i="1"/>
  <c r="AC33" i="1" s="1"/>
  <c r="W48" i="1"/>
  <c r="Y48" i="1" s="1"/>
  <c r="W42" i="1"/>
  <c r="Y42" i="1" s="1"/>
  <c r="W51" i="1"/>
  <c r="W44" i="1"/>
  <c r="Y44" i="1" s="1"/>
  <c r="W29" i="1"/>
  <c r="Y29" i="1" s="1"/>
  <c r="W53" i="1"/>
  <c r="Y53" i="1" s="1"/>
  <c r="W41" i="1"/>
  <c r="Y41" i="1" s="1"/>
  <c r="W38" i="1"/>
  <c r="Y38" i="1" s="1"/>
  <c r="W47" i="1"/>
  <c r="Y47" i="1" s="1"/>
  <c r="W32" i="1"/>
  <c r="AC32" i="1" s="1"/>
  <c r="W56" i="1"/>
  <c r="AC56" i="1" s="1"/>
  <c r="W50" i="1"/>
  <c r="Y50" i="1" s="1"/>
  <c r="W35" i="1"/>
  <c r="Y35" i="1" s="1"/>
  <c r="W59" i="1"/>
  <c r="AC28" i="1"/>
  <c r="AD28" i="1" s="1"/>
  <c r="O42" i="1"/>
  <c r="O59" i="1"/>
  <c r="O29" i="1"/>
  <c r="AA47" i="1"/>
  <c r="J15" i="1"/>
  <c r="AA48" i="1"/>
  <c r="J14" i="1"/>
  <c r="AA54" i="1"/>
  <c r="AA50" i="1"/>
  <c r="AA51" i="1"/>
  <c r="AA53" i="1"/>
  <c r="K9" i="1"/>
  <c r="M9" i="1" s="1"/>
  <c r="AC57" i="1"/>
  <c r="AD58" i="1"/>
  <c r="AD46" i="1"/>
  <c r="AD34" i="1"/>
  <c r="AD52" i="1"/>
  <c r="AD49" i="1"/>
  <c r="F153" i="1"/>
  <c r="N153" i="1" s="1"/>
  <c r="F109" i="1"/>
  <c r="N109" i="1" s="1"/>
  <c r="F101" i="1"/>
  <c r="N101" i="1" s="1"/>
  <c r="F150" i="1"/>
  <c r="N150" i="1" s="1"/>
  <c r="F130" i="1"/>
  <c r="N130" i="1" s="1"/>
  <c r="F139" i="1"/>
  <c r="N139" i="1" s="1"/>
  <c r="F96" i="1"/>
  <c r="N96" i="1" s="1"/>
  <c r="F103" i="1"/>
  <c r="N103" i="1" s="1"/>
  <c r="F120" i="1"/>
  <c r="N120" i="1" s="1"/>
  <c r="F94" i="1"/>
  <c r="N94" i="1" s="1"/>
  <c r="F135" i="1"/>
  <c r="N135" i="1" s="1"/>
  <c r="F151" i="1"/>
  <c r="N151" i="1" s="1"/>
  <c r="F152" i="1"/>
  <c r="N152" i="1" s="1"/>
  <c r="F122" i="1"/>
  <c r="N122" i="1" s="1"/>
  <c r="F128" i="1"/>
  <c r="N128" i="1" s="1"/>
  <c r="F100" i="1"/>
  <c r="N100" i="1" s="1"/>
  <c r="F92" i="1"/>
  <c r="N92" i="1" s="1"/>
  <c r="F97" i="1"/>
  <c r="N97" i="1" s="1"/>
  <c r="F112" i="1"/>
  <c r="N112" i="1" s="1"/>
  <c r="F90" i="1"/>
  <c r="N90" i="1" s="1"/>
  <c r="F99" i="1"/>
  <c r="N99" i="1" s="1"/>
  <c r="F124" i="1"/>
  <c r="N124" i="1" s="1"/>
  <c r="F77" i="1"/>
  <c r="N77" i="1" s="1"/>
  <c r="F87" i="1"/>
  <c r="N87" i="1" s="1"/>
  <c r="F145" i="1"/>
  <c r="N145" i="1" s="1"/>
  <c r="F111" i="1"/>
  <c r="N111" i="1" s="1"/>
  <c r="F105" i="1"/>
  <c r="N105" i="1" s="1"/>
  <c r="F106" i="1"/>
  <c r="N106" i="1" s="1"/>
  <c r="F75" i="1"/>
  <c r="N75" i="1" s="1"/>
  <c r="F83" i="1"/>
  <c r="N83" i="1" s="1"/>
  <c r="F143" i="1"/>
  <c r="N143" i="1" s="1"/>
  <c r="F144" i="1"/>
  <c r="N144" i="1" s="1"/>
  <c r="F95" i="1"/>
  <c r="N95" i="1" s="1"/>
  <c r="F126" i="1"/>
  <c r="N126" i="1" s="1"/>
  <c r="F141" i="1"/>
  <c r="N141" i="1" s="1"/>
  <c r="F88" i="1"/>
  <c r="N88" i="1" s="1"/>
  <c r="F93" i="1"/>
  <c r="N93" i="1" s="1"/>
  <c r="F104" i="1"/>
  <c r="N104" i="1" s="1"/>
  <c r="F86" i="1"/>
  <c r="N86" i="1" s="1"/>
  <c r="F107" i="1"/>
  <c r="N107" i="1" s="1"/>
  <c r="F155" i="1"/>
  <c r="N155" i="1" s="1"/>
  <c r="F91" i="1"/>
  <c r="N91" i="1" s="1"/>
  <c r="F146" i="1"/>
  <c r="N146" i="1" s="1"/>
  <c r="F73" i="1"/>
  <c r="N73" i="1" s="1"/>
  <c r="F147" i="1"/>
  <c r="N147" i="1" s="1"/>
  <c r="F108" i="1"/>
  <c r="N108" i="1" s="1"/>
  <c r="F98" i="1"/>
  <c r="N98" i="1" s="1"/>
  <c r="F156" i="1"/>
  <c r="N156" i="1" s="1"/>
  <c r="F149" i="1"/>
  <c r="N149" i="1" s="1"/>
  <c r="F136" i="1"/>
  <c r="N136" i="1" s="1"/>
  <c r="F110" i="1"/>
  <c r="N110" i="1" s="1"/>
  <c r="F79" i="1"/>
  <c r="N79" i="1" s="1"/>
  <c r="F115" i="1"/>
  <c r="N115" i="1" s="1"/>
  <c r="F133" i="1"/>
  <c r="N133" i="1" s="1"/>
  <c r="F84" i="1"/>
  <c r="N84" i="1" s="1"/>
  <c r="F89" i="1"/>
  <c r="N89" i="1" s="1"/>
  <c r="F137" i="1"/>
  <c r="N137" i="1" s="1"/>
  <c r="F82" i="1"/>
  <c r="N82" i="1" s="1"/>
  <c r="F119" i="1"/>
  <c r="N119" i="1" s="1"/>
  <c r="F154" i="1"/>
  <c r="N154" i="1" s="1"/>
  <c r="F72" i="1"/>
  <c r="N72" i="1" s="1"/>
  <c r="F113" i="1"/>
  <c r="N113" i="1" s="1"/>
  <c r="F116" i="1"/>
  <c r="N116" i="1" s="1"/>
  <c r="F148" i="1"/>
  <c r="N148" i="1" s="1"/>
  <c r="F131" i="1"/>
  <c r="N131" i="1" s="1"/>
  <c r="F134" i="1"/>
  <c r="N134" i="1" s="1"/>
  <c r="F102" i="1"/>
  <c r="N102" i="1" s="1"/>
  <c r="F138" i="1"/>
  <c r="N138" i="1" s="1"/>
  <c r="F140" i="1"/>
  <c r="N140" i="1" s="1"/>
  <c r="F125" i="1"/>
  <c r="N125" i="1" s="1"/>
  <c r="F80" i="1"/>
  <c r="N80" i="1" s="1"/>
  <c r="F85" i="1"/>
  <c r="N85" i="1" s="1"/>
  <c r="F129" i="1"/>
  <c r="N129" i="1" s="1"/>
  <c r="F78" i="1"/>
  <c r="N78" i="1" s="1"/>
  <c r="F142" i="1"/>
  <c r="N142" i="1" s="1"/>
  <c r="F114" i="1"/>
  <c r="N114" i="1" s="1"/>
  <c r="F118" i="1"/>
  <c r="N118" i="1" s="1"/>
  <c r="F123" i="1"/>
  <c r="N123" i="1" s="1"/>
  <c r="F127" i="1"/>
  <c r="N127" i="1" s="1"/>
  <c r="F132" i="1"/>
  <c r="N132" i="1" s="1"/>
  <c r="F117" i="1"/>
  <c r="N117" i="1" s="1"/>
  <c r="F76" i="1"/>
  <c r="N76" i="1" s="1"/>
  <c r="F81" i="1"/>
  <c r="N81" i="1" s="1"/>
  <c r="F121" i="1"/>
  <c r="N121" i="1" s="1"/>
  <c r="F74" i="1"/>
  <c r="N74" i="1" s="1"/>
  <c r="Y51" i="1"/>
  <c r="Y59" i="1"/>
  <c r="AF55" i="1" l="1"/>
  <c r="AF56" i="1"/>
  <c r="AF34" i="1"/>
  <c r="AF52" i="1"/>
  <c r="AF47" i="1"/>
  <c r="AF39" i="1"/>
  <c r="AF43" i="1"/>
  <c r="AF57" i="1"/>
  <c r="AF58" i="1"/>
  <c r="AF30" i="1"/>
  <c r="AF48" i="1"/>
  <c r="AF41" i="1"/>
  <c r="AF44" i="1"/>
  <c r="AF40" i="1"/>
  <c r="AF51" i="1"/>
  <c r="AF33" i="1"/>
  <c r="AF32" i="1"/>
  <c r="AF35" i="1"/>
  <c r="AF38" i="1"/>
  <c r="AF49" i="1"/>
  <c r="AF53" i="1"/>
  <c r="AF54" i="1"/>
  <c r="AF31" i="1"/>
  <c r="P29" i="1"/>
  <c r="AB29" i="1"/>
  <c r="AE29" i="1" s="1"/>
  <c r="P59" i="1"/>
  <c r="AB59" i="1"/>
  <c r="AE59" i="1" s="1"/>
  <c r="P42" i="1"/>
  <c r="AF42" i="1" s="1"/>
  <c r="AB42" i="1"/>
  <c r="AE42" i="1" s="1"/>
  <c r="K15" i="1"/>
  <c r="K14" i="1"/>
  <c r="AC50" i="1"/>
  <c r="AC44" i="1"/>
  <c r="AC35" i="1"/>
  <c r="AC29" i="1"/>
  <c r="AC48" i="1"/>
  <c r="AC45" i="1"/>
  <c r="AC41" i="1"/>
  <c r="AC60" i="1"/>
  <c r="AC42" i="1"/>
  <c r="AC36" i="1"/>
  <c r="AC51" i="1"/>
  <c r="AC39" i="1"/>
  <c r="AC53" i="1"/>
  <c r="AC30" i="1"/>
  <c r="AC54" i="1"/>
  <c r="AC47" i="1"/>
  <c r="AC59" i="1"/>
  <c r="AC38" i="1"/>
  <c r="AD43" i="1"/>
  <c r="AD37" i="1"/>
  <c r="AD40" i="1"/>
  <c r="H120" i="1"/>
  <c r="J120" i="1" s="1"/>
  <c r="H140" i="1"/>
  <c r="J140" i="1" s="1"/>
  <c r="H147" i="1"/>
  <c r="J147" i="1" s="1"/>
  <c r="H134" i="1"/>
  <c r="J134" i="1" s="1"/>
  <c r="H133" i="1"/>
  <c r="L133" i="1" s="1"/>
  <c r="P133" i="1" s="1"/>
  <c r="H153" i="1"/>
  <c r="J153" i="1" s="1"/>
  <c r="H126" i="1"/>
  <c r="J126" i="1" s="1"/>
  <c r="H74" i="1"/>
  <c r="L74" i="1" s="1"/>
  <c r="P74" i="1" s="1"/>
  <c r="H137" i="1"/>
  <c r="L137" i="1" s="1"/>
  <c r="P137" i="1" s="1"/>
  <c r="H93" i="1"/>
  <c r="J93" i="1" s="1"/>
  <c r="H113" i="1"/>
  <c r="L113" i="1" s="1"/>
  <c r="P113" i="1" s="1"/>
  <c r="H91" i="1"/>
  <c r="J91" i="1" s="1"/>
  <c r="H75" i="1"/>
  <c r="J75" i="1" s="1"/>
  <c r="H124" i="1"/>
  <c r="J124" i="1" s="1"/>
  <c r="H122" i="1"/>
  <c r="J122" i="1" s="1"/>
  <c r="H82" i="1"/>
  <c r="L82" i="1" s="1"/>
  <c r="P82" i="1" s="1"/>
  <c r="H108" i="1"/>
  <c r="J108" i="1" s="1"/>
  <c r="H155" i="1"/>
  <c r="L155" i="1" s="1"/>
  <c r="P155" i="1" s="1"/>
  <c r="H83" i="1"/>
  <c r="J83" i="1" s="1"/>
  <c r="H97" i="1"/>
  <c r="J97" i="1" s="1"/>
  <c r="H130" i="1"/>
  <c r="L130" i="1" s="1"/>
  <c r="P130" i="1" s="1"/>
  <c r="H117" i="1"/>
  <c r="L117" i="1" s="1"/>
  <c r="P117" i="1" s="1"/>
  <c r="H78" i="1"/>
  <c r="L78" i="1" s="1"/>
  <c r="P78" i="1" s="1"/>
  <c r="H136" i="1"/>
  <c r="J136" i="1" s="1"/>
  <c r="H95" i="1"/>
  <c r="J95" i="1" s="1"/>
  <c r="H109" i="1"/>
  <c r="L109" i="1" s="1"/>
  <c r="P109" i="1" s="1"/>
  <c r="H144" i="1"/>
  <c r="L144" i="1" s="1"/>
  <c r="P144" i="1" s="1"/>
  <c r="H119" i="1"/>
  <c r="J119" i="1" s="1"/>
  <c r="H145" i="1"/>
  <c r="J145" i="1" s="1"/>
  <c r="H118" i="1"/>
  <c r="J118" i="1" s="1"/>
  <c r="H88" i="1"/>
  <c r="L88" i="1" s="1"/>
  <c r="P88" i="1" s="1"/>
  <c r="H80" i="1"/>
  <c r="J80" i="1" s="1"/>
  <c r="H125" i="1"/>
  <c r="L125" i="1" s="1"/>
  <c r="P125" i="1" s="1"/>
  <c r="H84" i="1"/>
  <c r="J84" i="1" s="1"/>
  <c r="H104" i="1"/>
  <c r="J104" i="1" s="1"/>
  <c r="H103" i="1"/>
  <c r="J103" i="1" s="1"/>
  <c r="H148" i="1"/>
  <c r="L148" i="1" s="1"/>
  <c r="P148" i="1" s="1"/>
  <c r="H156" i="1"/>
  <c r="J156" i="1" s="1"/>
  <c r="H135" i="1"/>
  <c r="J135" i="1" s="1"/>
  <c r="H96" i="1"/>
  <c r="J96" i="1" s="1"/>
  <c r="H127" i="1"/>
  <c r="J127" i="1" s="1"/>
  <c r="H129" i="1"/>
  <c r="L129" i="1" s="1"/>
  <c r="P129" i="1" s="1"/>
  <c r="H99" i="1"/>
  <c r="J99" i="1" s="1"/>
  <c r="H100" i="1"/>
  <c r="L100" i="1" s="1"/>
  <c r="P100" i="1" s="1"/>
  <c r="H94" i="1"/>
  <c r="L94" i="1" s="1"/>
  <c r="P94" i="1" s="1"/>
  <c r="H121" i="1"/>
  <c r="H132" i="1"/>
  <c r="H114" i="1"/>
  <c r="H85" i="1"/>
  <c r="H138" i="1"/>
  <c r="H154" i="1"/>
  <c r="H89" i="1"/>
  <c r="H79" i="1"/>
  <c r="H73" i="1"/>
  <c r="H107" i="1"/>
  <c r="H106" i="1"/>
  <c r="H87" i="1"/>
  <c r="H90" i="1"/>
  <c r="H151" i="1"/>
  <c r="H150" i="1"/>
  <c r="H81" i="1"/>
  <c r="H142" i="1"/>
  <c r="H102" i="1"/>
  <c r="H116" i="1"/>
  <c r="H110" i="1"/>
  <c r="H98" i="1"/>
  <c r="H146" i="1"/>
  <c r="H86" i="1"/>
  <c r="H141" i="1"/>
  <c r="H143" i="1"/>
  <c r="H105" i="1"/>
  <c r="H77" i="1"/>
  <c r="H112" i="1"/>
  <c r="H128" i="1"/>
  <c r="H101" i="1"/>
  <c r="H76" i="1"/>
  <c r="H123" i="1"/>
  <c r="H111" i="1"/>
  <c r="H139" i="1"/>
  <c r="H131" i="1"/>
  <c r="H72" i="1"/>
  <c r="H115" i="1"/>
  <c r="H149" i="1"/>
  <c r="H92" i="1"/>
  <c r="H152" i="1"/>
  <c r="AF59" i="1" l="1"/>
  <c r="AF29" i="1"/>
  <c r="J133" i="1"/>
  <c r="L140" i="1"/>
  <c r="P140" i="1" s="1"/>
  <c r="L120" i="1"/>
  <c r="P120" i="1" s="1"/>
  <c r="AD41" i="1"/>
  <c r="AD36" i="1"/>
  <c r="AD38" i="1"/>
  <c r="AD51" i="1"/>
  <c r="AD60" i="1"/>
  <c r="L124" i="1"/>
  <c r="P124" i="1" s="1"/>
  <c r="AD54" i="1"/>
  <c r="AD45" i="1"/>
  <c r="AD50" i="1"/>
  <c r="AD39" i="1"/>
  <c r="AD42" i="1"/>
  <c r="AD53" i="1"/>
  <c r="AD44" i="1"/>
  <c r="AD30" i="1"/>
  <c r="N9" i="1"/>
  <c r="P9" i="1" s="1"/>
  <c r="L75" i="1"/>
  <c r="P75" i="1" s="1"/>
  <c r="AD59" i="1"/>
  <c r="AD29" i="1"/>
  <c r="AD47" i="1"/>
  <c r="AD35" i="1"/>
  <c r="AD48" i="1"/>
  <c r="L118" i="1"/>
  <c r="P118" i="1" s="1"/>
  <c r="L153" i="1"/>
  <c r="P153" i="1" s="1"/>
  <c r="L127" i="1"/>
  <c r="P127" i="1" s="1"/>
  <c r="J137" i="1"/>
  <c r="L80" i="1"/>
  <c r="P80" i="1" s="1"/>
  <c r="L147" i="1"/>
  <c r="P147" i="1" s="1"/>
  <c r="J88" i="1"/>
  <c r="J82" i="1"/>
  <c r="L134" i="1"/>
  <c r="P134" i="1" s="1"/>
  <c r="J74" i="1"/>
  <c r="L119" i="1"/>
  <c r="P119" i="1" s="1"/>
  <c r="L83" i="1"/>
  <c r="P83" i="1" s="1"/>
  <c r="L126" i="1"/>
  <c r="P126" i="1" s="1"/>
  <c r="J129" i="1"/>
  <c r="J94" i="1"/>
  <c r="J109" i="1"/>
  <c r="J113" i="1"/>
  <c r="J144" i="1"/>
  <c r="L96" i="1"/>
  <c r="P96" i="1" s="1"/>
  <c r="L95" i="1"/>
  <c r="P95" i="1" s="1"/>
  <c r="L136" i="1"/>
  <c r="P136" i="1" s="1"/>
  <c r="J125" i="1"/>
  <c r="J155" i="1"/>
  <c r="L103" i="1"/>
  <c r="P103" i="1" s="1"/>
  <c r="L93" i="1"/>
  <c r="P93" i="1" s="1"/>
  <c r="L108" i="1"/>
  <c r="P108" i="1" s="1"/>
  <c r="L84" i="1"/>
  <c r="P84" i="1" s="1"/>
  <c r="L122" i="1"/>
  <c r="P122" i="1" s="1"/>
  <c r="J78" i="1"/>
  <c r="J100" i="1"/>
  <c r="L135" i="1"/>
  <c r="P135" i="1" s="1"/>
  <c r="L97" i="1"/>
  <c r="P97" i="1" s="1"/>
  <c r="L91" i="1"/>
  <c r="P91" i="1" s="1"/>
  <c r="L156" i="1"/>
  <c r="P156" i="1" s="1"/>
  <c r="J148" i="1"/>
  <c r="L145" i="1"/>
  <c r="P145" i="1" s="1"/>
  <c r="J117" i="1"/>
  <c r="J130" i="1"/>
  <c r="L104" i="1"/>
  <c r="P104" i="1" s="1"/>
  <c r="L99" i="1"/>
  <c r="P99" i="1" s="1"/>
  <c r="J116" i="1"/>
  <c r="L116" i="1"/>
  <c r="P116" i="1" s="1"/>
  <c r="J149" i="1"/>
  <c r="L149" i="1"/>
  <c r="P149" i="1" s="1"/>
  <c r="J112" i="1"/>
  <c r="L112" i="1"/>
  <c r="P112" i="1" s="1"/>
  <c r="J110" i="1"/>
  <c r="L110" i="1"/>
  <c r="P110" i="1" s="1"/>
  <c r="J107" i="1"/>
  <c r="L107" i="1"/>
  <c r="P107" i="1" s="1"/>
  <c r="J132" i="1"/>
  <c r="L132" i="1"/>
  <c r="P132" i="1" s="1"/>
  <c r="J115" i="1"/>
  <c r="L115" i="1"/>
  <c r="P115" i="1" s="1"/>
  <c r="J77" i="1"/>
  <c r="L77" i="1"/>
  <c r="P77" i="1" s="1"/>
  <c r="J139" i="1"/>
  <c r="L139" i="1"/>
  <c r="P139" i="1" s="1"/>
  <c r="L105" i="1"/>
  <c r="P105" i="1" s="1"/>
  <c r="J105" i="1"/>
  <c r="J79" i="1"/>
  <c r="L79" i="1"/>
  <c r="P79" i="1" s="1"/>
  <c r="L131" i="1"/>
  <c r="P131" i="1" s="1"/>
  <c r="J131" i="1"/>
  <c r="J111" i="1"/>
  <c r="L111" i="1"/>
  <c r="P111" i="1" s="1"/>
  <c r="J143" i="1"/>
  <c r="L143" i="1"/>
  <c r="P143" i="1" s="1"/>
  <c r="L142" i="1"/>
  <c r="P142" i="1" s="1"/>
  <c r="J142" i="1"/>
  <c r="L150" i="1"/>
  <c r="P150" i="1" s="1"/>
  <c r="J150" i="1"/>
  <c r="J89" i="1"/>
  <c r="L89" i="1"/>
  <c r="P89" i="1" s="1"/>
  <c r="J73" i="1"/>
  <c r="L73" i="1"/>
  <c r="P73" i="1" s="1"/>
  <c r="L141" i="1"/>
  <c r="P141" i="1" s="1"/>
  <c r="J141" i="1"/>
  <c r="J81" i="1"/>
  <c r="L81" i="1"/>
  <c r="P81" i="1" s="1"/>
  <c r="L151" i="1"/>
  <c r="P151" i="1" s="1"/>
  <c r="J151" i="1"/>
  <c r="J154" i="1"/>
  <c r="L154" i="1"/>
  <c r="P154" i="1" s="1"/>
  <c r="J72" i="1"/>
  <c r="L72" i="1"/>
  <c r="P72" i="1" s="1"/>
  <c r="J123" i="1"/>
  <c r="L123" i="1"/>
  <c r="P123" i="1" s="1"/>
  <c r="J76" i="1"/>
  <c r="L76" i="1"/>
  <c r="P76" i="1" s="1"/>
  <c r="L86" i="1"/>
  <c r="P86" i="1" s="1"/>
  <c r="J86" i="1"/>
  <c r="L90" i="1"/>
  <c r="P90" i="1" s="1"/>
  <c r="J90" i="1"/>
  <c r="J138" i="1"/>
  <c r="L138" i="1"/>
  <c r="P138" i="1" s="1"/>
  <c r="L121" i="1"/>
  <c r="P121" i="1" s="1"/>
  <c r="J121" i="1"/>
  <c r="J152" i="1"/>
  <c r="L152" i="1"/>
  <c r="P152" i="1" s="1"/>
  <c r="J101" i="1"/>
  <c r="L101" i="1"/>
  <c r="P101" i="1" s="1"/>
  <c r="L146" i="1"/>
  <c r="P146" i="1" s="1"/>
  <c r="J146" i="1"/>
  <c r="J87" i="1"/>
  <c r="L87" i="1"/>
  <c r="P87" i="1" s="1"/>
  <c r="J85" i="1"/>
  <c r="L85" i="1"/>
  <c r="P85" i="1" s="1"/>
  <c r="L102" i="1"/>
  <c r="P102" i="1" s="1"/>
  <c r="J102" i="1"/>
  <c r="J92" i="1"/>
  <c r="L92" i="1"/>
  <c r="P92" i="1" s="1"/>
  <c r="J128" i="1"/>
  <c r="L128" i="1"/>
  <c r="P128" i="1" s="1"/>
  <c r="J98" i="1"/>
  <c r="L98" i="1"/>
  <c r="P98" i="1" s="1"/>
  <c r="J106" i="1"/>
  <c r="L106" i="1"/>
  <c r="P106" i="1" s="1"/>
  <c r="L114" i="1"/>
  <c r="P114" i="1" s="1"/>
  <c r="J114" i="1"/>
</calcChain>
</file>

<file path=xl/sharedStrings.xml><?xml version="1.0" encoding="utf-8"?>
<sst xmlns="http://schemas.openxmlformats.org/spreadsheetml/2006/main" count="537" uniqueCount="136">
  <si>
    <t>Data beban elastik</t>
  </si>
  <si>
    <t>Global</t>
  </si>
  <si>
    <t>b =</t>
  </si>
  <si>
    <t xml:space="preserve">tf = </t>
  </si>
  <si>
    <t>tw =</t>
  </si>
  <si>
    <t>mm</t>
  </si>
  <si>
    <t>Iy =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</si>
  <si>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</si>
  <si>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t>A =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</si>
  <si>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</si>
  <si>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ry = </t>
  </si>
  <si>
    <t>L1 =</t>
  </si>
  <si>
    <t>L2 =</t>
  </si>
  <si>
    <t>L3 =</t>
  </si>
  <si>
    <t>Pe1 =</t>
  </si>
  <si>
    <t>kN</t>
  </si>
  <si>
    <t>Pe2 =</t>
  </si>
  <si>
    <t>Pe3 =</t>
  </si>
  <si>
    <t>L (mm)</t>
  </si>
  <si>
    <t>Status elastik</t>
  </si>
  <si>
    <t>AISC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</si>
  <si>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min (kN)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</si>
  <si>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max (kN)</t>
    </r>
  </si>
  <si>
    <t>Ploting grafik</t>
  </si>
  <si>
    <t>E =</t>
  </si>
  <si>
    <t xml:space="preserve">MPa </t>
  </si>
  <si>
    <t>Fy =</t>
  </si>
  <si>
    <t>Dimensi penampang maksimum dan minimum</t>
  </si>
  <si>
    <r>
      <t>λ</t>
    </r>
    <r>
      <rPr>
        <b/>
        <vertAlign val="subscript"/>
        <sz val="11"/>
        <color theme="1"/>
        <rFont val="Calibri"/>
        <family val="2"/>
        <scheme val="minor"/>
      </rPr>
      <t>min</t>
    </r>
  </si>
  <si>
    <t>batas elastis =</t>
  </si>
  <si>
    <r>
      <t>λ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</si>
  <si>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min (MPa)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</si>
  <si>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max (MPa)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</si>
  <si>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min (MPa)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</si>
  <si>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max (MPa)</t>
    </r>
  </si>
  <si>
    <t>Pn min (kN)</t>
  </si>
  <si>
    <t>Pn max (kN)</t>
  </si>
  <si>
    <t>Pe min (kN)</t>
  </si>
  <si>
    <t>Pe max (kN)</t>
  </si>
  <si>
    <t>Pn/Pe min</t>
  </si>
  <si>
    <t>Pn/Pe max</t>
  </si>
  <si>
    <t>Fcr/Fe min</t>
  </si>
  <si>
    <t>Fcr/Fe max</t>
  </si>
  <si>
    <t>Rasio</t>
  </si>
  <si>
    <t>Time (s)</t>
  </si>
  <si>
    <t>Max (mm)</t>
  </si>
  <si>
    <t>Pcr</t>
  </si>
  <si>
    <t>P (kN)</t>
  </si>
  <si>
    <t>Plotting 0.3-0.3</t>
  </si>
  <si>
    <t>Plotting 0.3-0.5</t>
  </si>
  <si>
    <t>6m</t>
  </si>
  <si>
    <t>7m</t>
  </si>
  <si>
    <t>8m</t>
  </si>
  <si>
    <t>Plotting 0.3-0.7</t>
  </si>
  <si>
    <t>Plotting 0.5-0.3</t>
  </si>
  <si>
    <t>Plotting 0.5-0.5</t>
  </si>
  <si>
    <t>Plotting 0.5-0.7</t>
  </si>
  <si>
    <t>Plotting 0.7-0.3</t>
  </si>
  <si>
    <t>Plotting 0.7-0.5</t>
  </si>
  <si>
    <t>Plotting 0.7-0.7</t>
  </si>
  <si>
    <t>Material:</t>
  </si>
  <si>
    <t>Fy</t>
  </si>
  <si>
    <t>Es</t>
  </si>
  <si>
    <t>MPa</t>
  </si>
  <si>
    <t>Dimensi Penampang Atas (mm)</t>
  </si>
  <si>
    <t>Dimensi Penampang Bawah (mm)</t>
  </si>
  <si>
    <t>150 x 150 x 15 x 18</t>
  </si>
  <si>
    <t>500 x 500 x 15 x 18</t>
  </si>
  <si>
    <t>150 x 250 x 15 x 18</t>
  </si>
  <si>
    <t>150 x 350 x 15 x 18</t>
  </si>
  <si>
    <t>250 x 150 x 15 x 18</t>
  </si>
  <si>
    <t>250 x 250 x 15 x 18</t>
  </si>
  <si>
    <t>250 x 350 x 15 x 18</t>
  </si>
  <si>
    <t>350 x 150 x 15 x 18</t>
  </si>
  <si>
    <t>350 x 250 x 15 x 18</t>
  </si>
  <si>
    <t>350 x 350 x 15 x 18</t>
  </si>
  <si>
    <t>Dimensi Penampang  (mm)</t>
  </si>
  <si>
    <t>Panjang Kolom, L (m)</t>
  </si>
  <si>
    <t>L (m)</t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</si>
  <si>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max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</si>
  <si>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</si>
  <si>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</si>
  <si>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Elastik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</si>
  <si>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Inelastik (kN)</t>
    </r>
  </si>
  <si>
    <t>Beda Inelastis (%)</t>
  </si>
  <si>
    <t>Beda elastis (%)</t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</si>
  <si>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Elastis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</si>
  <si>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Inelastis (kN)</t>
    </r>
  </si>
  <si>
    <r>
      <t xml:space="preserve"> Iy min (mm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</si>
  <si>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Luas (mm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</si>
  <si>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 xml:space="preserve">min </t>
    </r>
    <r>
      <rPr>
        <sz val="11"/>
        <color theme="1"/>
        <rFont val="Calibri"/>
        <family val="2"/>
        <scheme val="minor"/>
      </rPr>
      <t>(mm)</t>
    </r>
  </si>
  <si>
    <r>
      <t>r</t>
    </r>
    <r>
      <rPr>
        <vertAlign val="subscript"/>
        <sz val="11"/>
        <color theme="1"/>
        <rFont val="Calibri"/>
        <family val="2"/>
        <scheme val="minor"/>
      </rPr>
      <t xml:space="preserve">avg </t>
    </r>
    <r>
      <rPr>
        <sz val="11"/>
        <color theme="1"/>
        <rFont val="Calibri"/>
        <family val="2"/>
        <scheme val="minor"/>
      </rPr>
      <t>(mm)</t>
    </r>
  </si>
  <si>
    <r>
      <t>λ</t>
    </r>
    <r>
      <rPr>
        <vertAlign val="subscript"/>
        <sz val="11"/>
        <color theme="1"/>
        <rFont val="Calibri"/>
        <family val="2"/>
        <scheme val="minor"/>
      </rPr>
      <t>min</t>
    </r>
  </si>
  <si>
    <r>
      <t>λ</t>
    </r>
    <r>
      <rPr>
        <vertAlign val="subscript"/>
        <sz val="11"/>
        <color theme="1"/>
        <rFont val="Calibri"/>
        <family val="2"/>
        <scheme val="minor"/>
      </rPr>
      <t>max</t>
    </r>
  </si>
  <si>
    <r>
      <t>λ</t>
    </r>
    <r>
      <rPr>
        <vertAlign val="subscript"/>
        <sz val="11"/>
        <color theme="1"/>
        <rFont val="Calibri"/>
        <family val="2"/>
        <scheme val="minor"/>
      </rPr>
      <t>avg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</si>
  <si>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cr </t>
    </r>
    <r>
      <rPr>
        <sz val="11"/>
        <color theme="1"/>
        <rFont val="Calibri"/>
        <family val="2"/>
        <scheme val="minor"/>
      </rPr>
      <t>In/P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El</t>
    </r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</si>
  <si>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min (kN)</t>
    </r>
  </si>
  <si>
    <r>
      <t>Δ</t>
    </r>
    <r>
      <rPr>
        <vertAlign val="subscript"/>
        <sz val="11"/>
        <color theme="1"/>
        <rFont val="Calibri"/>
        <family val="2"/>
      </rPr>
      <t>max</t>
    </r>
    <r>
      <rPr>
        <sz val="11"/>
        <color theme="1"/>
        <rFont val="Calibri"/>
        <family val="2"/>
      </rPr>
      <t xml:space="preserve"> (mm)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</si>
  <si>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crFEA</t>
    </r>
    <r>
      <rPr>
        <sz val="11"/>
        <color theme="1"/>
        <rFont val="Calibri"/>
        <family val="2"/>
        <scheme val="minor"/>
      </rPr>
      <t>/PcrAISC</t>
    </r>
  </si>
  <si>
    <r>
      <t>b</t>
    </r>
    <r>
      <rPr>
        <vertAlign val="subscript"/>
        <sz val="11"/>
        <color theme="1"/>
        <rFont val="Calibri"/>
        <family val="2"/>
        <scheme val="minor"/>
      </rPr>
      <t>avg</t>
    </r>
    <r>
      <rPr>
        <sz val="11"/>
        <color theme="1"/>
        <rFont val="Calibri"/>
        <family val="2"/>
        <scheme val="minor"/>
      </rPr>
      <t xml:space="preserve"> (mm)</t>
    </r>
  </si>
  <si>
    <r>
      <t>d</t>
    </r>
    <r>
      <rPr>
        <vertAlign val="subscript"/>
        <sz val="11"/>
        <color theme="1"/>
        <rFont val="Calibri"/>
        <family val="2"/>
        <scheme val="minor"/>
      </rPr>
      <t>avg</t>
    </r>
    <r>
      <rPr>
        <sz val="11"/>
        <color theme="1"/>
        <rFont val="Calibri"/>
        <family val="2"/>
        <scheme val="minor"/>
      </rPr>
      <t xml:space="preserve"> (mm)</t>
    </r>
  </si>
  <si>
    <r>
      <t>A</t>
    </r>
    <r>
      <rPr>
        <vertAlign val="subscript"/>
        <sz val="11"/>
        <color theme="1"/>
        <rFont val="Calibri"/>
        <family val="2"/>
        <scheme val="minor"/>
      </rPr>
      <t>avg</t>
    </r>
    <r>
      <rPr>
        <sz val="11"/>
        <color theme="1"/>
        <rFont val="Calibri"/>
        <family val="2"/>
        <scheme val="minor"/>
      </rPr>
      <t xml:space="preserve"> (mm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</si>
  <si>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 xml:space="preserve"> I</t>
    </r>
    <r>
      <rPr>
        <vertAlign val="subscript"/>
        <sz val="11"/>
        <color theme="1"/>
        <rFont val="Calibri"/>
        <family val="2"/>
        <scheme val="minor"/>
      </rPr>
      <t>yavg</t>
    </r>
    <r>
      <rPr>
        <sz val="11"/>
        <color theme="1"/>
        <rFont val="Calibri"/>
        <family val="2"/>
        <scheme val="minor"/>
      </rPr>
      <t xml:space="preserve"> (mm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</si>
  <si>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avg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</si>
  <si>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avg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</si>
  <si>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max (kN)</t>
    </r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</si>
  <si>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min (kN)</t>
    </r>
  </si>
  <si>
    <r>
      <t>1/λ</t>
    </r>
    <r>
      <rPr>
        <vertAlign val="subscript"/>
        <sz val="11"/>
        <color theme="1"/>
        <rFont val="Calibri"/>
        <family val="2"/>
        <scheme val="minor"/>
      </rPr>
      <t>avg</t>
    </r>
  </si>
  <si>
    <r>
      <t>P</t>
    </r>
    <r>
      <rPr>
        <vertAlign val="subscript"/>
        <sz val="11"/>
        <color theme="1"/>
        <rFont val="Calibri"/>
        <family val="2"/>
        <scheme val="minor"/>
      </rPr>
      <t>yavg</t>
    </r>
    <r>
      <rPr>
        <sz val="11"/>
        <color theme="1"/>
        <rFont val="Calibri"/>
        <family val="2"/>
        <scheme val="minor"/>
      </rPr>
      <t xml:space="preserve"> (kN)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</si>
  <si>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=0.7,L=6m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</si>
  <si>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=0.7,L=7m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</si>
  <si>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=0.7,L=8m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</si>
  <si>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=0.5,L=6m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</si>
  <si>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=0.5,L=7m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</si>
  <si>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=0.5,L=8m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</si>
  <si>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=0.3,L=6m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</si>
  <si>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=0.3,L=7m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</si>
  <si>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=0.3,L=8m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</si>
  <si>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0.3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0.3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</si>
  <si>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0.3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0.5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</si>
  <si>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0.3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0.7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</si>
  <si>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0.5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0.3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</si>
  <si>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0.5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0.5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</si>
  <si>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0.5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0.7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</si>
  <si>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0.7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0.3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</si>
  <si>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0.7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0.5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</si>
  <si>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0.7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0.7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</si>
  <si>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0.7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0.7</t>
    </r>
  </si>
  <si>
    <t>Max</t>
  </si>
  <si>
    <t>Min</t>
  </si>
  <si>
    <r>
      <t>P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Regresi (kN)</t>
    </r>
  </si>
  <si>
    <r>
      <t>b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>b</t>
    </r>
  </si>
  <si>
    <r>
      <t>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b</t>
    </r>
  </si>
  <si>
    <t>d =</t>
  </si>
  <si>
    <t>FEA</t>
  </si>
  <si>
    <t>Tekuk FEA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</si>
</sst>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b/>
        <i/>
        <color rgb="FFFF0000"/>
      </font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alignment horizontal="general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numFmt numFmtId="2" formatCode="0.0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0417505349129"/>
          <c:y val="5.0925925925925923E-2"/>
          <c:w val="0.68481410753864091"/>
          <c:h val="0.76565177345507984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Analisis!$O$69</c:f>
              <c:strCache>
                <c:ptCount val="1"/>
                <c:pt idx="0">
                  <c:v>Pn/Pe 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Analisis!$C$71:$C$97</c:f>
              <c:numCache>
                <c:formatCode>0.00</c:formatCode>
                <c:ptCount val="27"/>
                <c:pt idx="0">
                  <c:v>0</c:v>
                </c:pt>
                <c:pt idx="1">
                  <c:v>7.9372853307453122</c:v>
                </c:pt>
                <c:pt idx="2">
                  <c:v>15.874570661490624</c:v>
                </c:pt>
                <c:pt idx="3">
                  <c:v>23.811855992235937</c:v>
                </c:pt>
                <c:pt idx="4">
                  <c:v>31.749141322981249</c:v>
                </c:pt>
                <c:pt idx="5">
                  <c:v>39.686426653726564</c:v>
                </c:pt>
                <c:pt idx="6">
                  <c:v>47.623711984471875</c:v>
                </c:pt>
                <c:pt idx="7">
                  <c:v>55.560997315217186</c:v>
                </c:pt>
                <c:pt idx="8">
                  <c:v>63.498282645962497</c:v>
                </c:pt>
                <c:pt idx="9">
                  <c:v>71.435567976707816</c:v>
                </c:pt>
                <c:pt idx="10">
                  <c:v>79.372853307453127</c:v>
                </c:pt>
                <c:pt idx="11">
                  <c:v>87.310138638198438</c:v>
                </c:pt>
                <c:pt idx="12">
                  <c:v>95.24742396894375</c:v>
                </c:pt>
                <c:pt idx="13">
                  <c:v>103.18470929968906</c:v>
                </c:pt>
                <c:pt idx="14">
                  <c:v>111.12199463043437</c:v>
                </c:pt>
                <c:pt idx="15">
                  <c:v>119.05927996117968</c:v>
                </c:pt>
                <c:pt idx="16">
                  <c:v>126.99656529192499</c:v>
                </c:pt>
                <c:pt idx="17">
                  <c:v>134.93385062267032</c:v>
                </c:pt>
                <c:pt idx="18">
                  <c:v>142.87113595341563</c:v>
                </c:pt>
                <c:pt idx="19">
                  <c:v>150.80842128416094</c:v>
                </c:pt>
                <c:pt idx="20">
                  <c:v>158.74570661490625</c:v>
                </c:pt>
                <c:pt idx="21">
                  <c:v>166.68299194565157</c:v>
                </c:pt>
                <c:pt idx="22">
                  <c:v>174.62027727639688</c:v>
                </c:pt>
                <c:pt idx="23">
                  <c:v>182.55756260714219</c:v>
                </c:pt>
                <c:pt idx="24">
                  <c:v>190.4948479378875</c:v>
                </c:pt>
                <c:pt idx="25">
                  <c:v>198.43213326863281</c:v>
                </c:pt>
                <c:pt idx="26">
                  <c:v>206.36941859937812</c:v>
                </c:pt>
              </c:numCache>
            </c:numRef>
          </c:xVal>
          <c:yVal>
            <c:numRef>
              <c:f>Analisis!$O$71:$O$97</c:f>
              <c:numCache>
                <c:formatCode>0.00</c:formatCode>
                <c:ptCount val="27"/>
                <c:pt idx="0">
                  <c:v>0</c:v>
                </c:pt>
                <c:pt idx="1">
                  <c:v>7.9525033007482801E-3</c:v>
                </c:pt>
                <c:pt idx="2">
                  <c:v>3.1492900756570498E-2</c:v>
                </c:pt>
                <c:pt idx="3">
                  <c:v>6.9685626374156345E-2</c:v>
                </c:pt>
                <c:pt idx="4">
                  <c:v>0.12102300070029658</c:v>
                </c:pt>
                <c:pt idx="5">
                  <c:v>0.1834992901341185</c:v>
                </c:pt>
                <c:pt idx="6">
                  <c:v>0.25470797110458732</c:v>
                </c:pt>
                <c:pt idx="7">
                  <c:v>0.33195635077096719</c:v>
                </c:pt>
                <c:pt idx="8">
                  <c:v>0.41239078453978711</c:v>
                </c:pt>
                <c:pt idx="9">
                  <c:v>0.49312529796659915</c:v>
                </c:pt>
                <c:pt idx="10">
                  <c:v>0.5713664829216647</c:v>
                </c:pt>
                <c:pt idx="11">
                  <c:v>0.64452807188716865</c:v>
                </c:pt>
                <c:pt idx="12">
                  <c:v>0.71032954032127482</c:v>
                </c:pt>
                <c:pt idx="13">
                  <c:v>0.76687435601235332</c:v>
                </c:pt>
                <c:pt idx="14">
                  <c:v>0.81270497658656948</c:v>
                </c:pt>
                <c:pt idx="15">
                  <c:v>0.84683327206817349</c:v>
                </c:pt>
                <c:pt idx="16">
                  <c:v>0.86874659948916544</c:v>
                </c:pt>
                <c:pt idx="17">
                  <c:v>0.877</c:v>
                </c:pt>
                <c:pt idx="18">
                  <c:v>0.87700000000000011</c:v>
                </c:pt>
                <c:pt idx="19">
                  <c:v>0.877</c:v>
                </c:pt>
                <c:pt idx="20">
                  <c:v>0.87700000000000011</c:v>
                </c:pt>
                <c:pt idx="21">
                  <c:v>0.877</c:v>
                </c:pt>
                <c:pt idx="22">
                  <c:v>0.87699999999999989</c:v>
                </c:pt>
                <c:pt idx="23">
                  <c:v>0.877</c:v>
                </c:pt>
                <c:pt idx="24">
                  <c:v>0.87700000000000011</c:v>
                </c:pt>
                <c:pt idx="25">
                  <c:v>0.87699999999999989</c:v>
                </c:pt>
                <c:pt idx="26">
                  <c:v>0.877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1E-4F8B-9E37-D7DD28A2F4FB}"/>
            </c:ext>
          </c:extLst>
        </c:ser>
        <c:ser>
          <c:idx val="1"/>
          <c:order val="1"/>
          <c:tx>
            <c:strRef>
              <c:f>Analisis!$P$69</c:f>
              <c:strCache>
                <c:ptCount val="1"/>
                <c:pt idx="0">
                  <c:v>Pn/Pe max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Analisis!$D$71:$D$156</c:f>
              <c:numCache>
                <c:formatCode>0.00</c:formatCode>
                <c:ptCount val="86"/>
                <c:pt idx="0">
                  <c:v>0</c:v>
                </c:pt>
                <c:pt idx="1">
                  <c:v>2.4471036075346357</c:v>
                </c:pt>
                <c:pt idx="2">
                  <c:v>4.8942072150692715</c:v>
                </c:pt>
                <c:pt idx="3">
                  <c:v>7.3413108226039077</c:v>
                </c:pt>
                <c:pt idx="4">
                  <c:v>9.788414430138543</c:v>
                </c:pt>
                <c:pt idx="5">
                  <c:v>12.235518037673179</c:v>
                </c:pt>
                <c:pt idx="6">
                  <c:v>14.682621645207815</c:v>
                </c:pt>
                <c:pt idx="7">
                  <c:v>17.12972525274245</c:v>
                </c:pt>
                <c:pt idx="8">
                  <c:v>19.576828860277086</c:v>
                </c:pt>
                <c:pt idx="9">
                  <c:v>22.023932467811722</c:v>
                </c:pt>
                <c:pt idx="10">
                  <c:v>24.471036075346358</c:v>
                </c:pt>
                <c:pt idx="11">
                  <c:v>26.918139682880994</c:v>
                </c:pt>
                <c:pt idx="12">
                  <c:v>29.365243290415631</c:v>
                </c:pt>
                <c:pt idx="13">
                  <c:v>31.812346897950267</c:v>
                </c:pt>
                <c:pt idx="14">
                  <c:v>34.259450505484899</c:v>
                </c:pt>
                <c:pt idx="15">
                  <c:v>36.706554113019536</c:v>
                </c:pt>
                <c:pt idx="16">
                  <c:v>39.153657720554172</c:v>
                </c:pt>
                <c:pt idx="17">
                  <c:v>41.600761328088808</c:v>
                </c:pt>
                <c:pt idx="18">
                  <c:v>44.047864935623444</c:v>
                </c:pt>
                <c:pt idx="19">
                  <c:v>46.49496854315808</c:v>
                </c:pt>
                <c:pt idx="20">
                  <c:v>48.942072150692717</c:v>
                </c:pt>
                <c:pt idx="21">
                  <c:v>51.389175758227353</c:v>
                </c:pt>
                <c:pt idx="22">
                  <c:v>53.836279365761989</c:v>
                </c:pt>
                <c:pt idx="23">
                  <c:v>56.283382973296625</c:v>
                </c:pt>
                <c:pt idx="24">
                  <c:v>58.730486580831261</c:v>
                </c:pt>
                <c:pt idx="25">
                  <c:v>61.177590188365897</c:v>
                </c:pt>
                <c:pt idx="26">
                  <c:v>63.624693795900534</c:v>
                </c:pt>
                <c:pt idx="27">
                  <c:v>66.07179740343517</c:v>
                </c:pt>
                <c:pt idx="28">
                  <c:v>68.518901010969799</c:v>
                </c:pt>
                <c:pt idx="29">
                  <c:v>70.966004618504442</c:v>
                </c:pt>
                <c:pt idx="30">
                  <c:v>73.413108226039071</c:v>
                </c:pt>
                <c:pt idx="31">
                  <c:v>75.860211833573715</c:v>
                </c:pt>
                <c:pt idx="32">
                  <c:v>78.307315441108344</c:v>
                </c:pt>
                <c:pt idx="33">
                  <c:v>80.754419048642987</c:v>
                </c:pt>
                <c:pt idx="34">
                  <c:v>83.201522656177616</c:v>
                </c:pt>
                <c:pt idx="35">
                  <c:v>85.648626263712259</c:v>
                </c:pt>
                <c:pt idx="36">
                  <c:v>88.095729871246888</c:v>
                </c:pt>
                <c:pt idx="37">
                  <c:v>90.542833478781532</c:v>
                </c:pt>
                <c:pt idx="38">
                  <c:v>92.989937086316161</c:v>
                </c:pt>
                <c:pt idx="39">
                  <c:v>95.43704069385079</c:v>
                </c:pt>
                <c:pt idx="40">
                  <c:v>97.884144301385433</c:v>
                </c:pt>
                <c:pt idx="41">
                  <c:v>100.33124790892006</c:v>
                </c:pt>
                <c:pt idx="42">
                  <c:v>102.77835151645471</c:v>
                </c:pt>
                <c:pt idx="43">
                  <c:v>105.22545512398933</c:v>
                </c:pt>
                <c:pt idx="44">
                  <c:v>107.67255873152398</c:v>
                </c:pt>
                <c:pt idx="45">
                  <c:v>110.11966233905861</c:v>
                </c:pt>
                <c:pt idx="46">
                  <c:v>112.56676594659325</c:v>
                </c:pt>
                <c:pt idx="47">
                  <c:v>115.01386955412788</c:v>
                </c:pt>
                <c:pt idx="48">
                  <c:v>117.46097316166252</c:v>
                </c:pt>
                <c:pt idx="49">
                  <c:v>119.90807676919715</c:v>
                </c:pt>
                <c:pt idx="50">
                  <c:v>122.35518037673179</c:v>
                </c:pt>
                <c:pt idx="51">
                  <c:v>124.80228398426642</c:v>
                </c:pt>
                <c:pt idx="52">
                  <c:v>127.24938759180107</c:v>
                </c:pt>
                <c:pt idx="53">
                  <c:v>129.6964911993357</c:v>
                </c:pt>
                <c:pt idx="54">
                  <c:v>132.14359480687034</c:v>
                </c:pt>
                <c:pt idx="55">
                  <c:v>134.59069841440498</c:v>
                </c:pt>
                <c:pt idx="56">
                  <c:v>137.0378020219396</c:v>
                </c:pt>
                <c:pt idx="57">
                  <c:v>139.48490562947424</c:v>
                </c:pt>
                <c:pt idx="58">
                  <c:v>141.93200923700888</c:v>
                </c:pt>
                <c:pt idx="59">
                  <c:v>144.3791128445435</c:v>
                </c:pt>
                <c:pt idx="60">
                  <c:v>146.82621645207814</c:v>
                </c:pt>
                <c:pt idx="61">
                  <c:v>149.27332005961279</c:v>
                </c:pt>
                <c:pt idx="62">
                  <c:v>151.72042366714743</c:v>
                </c:pt>
                <c:pt idx="63">
                  <c:v>154.16752727468204</c:v>
                </c:pt>
                <c:pt idx="64">
                  <c:v>156.61463088221669</c:v>
                </c:pt>
                <c:pt idx="65">
                  <c:v>159.06173448975133</c:v>
                </c:pt>
                <c:pt idx="66">
                  <c:v>161.50883809728597</c:v>
                </c:pt>
                <c:pt idx="67">
                  <c:v>163.95594170482059</c:v>
                </c:pt>
                <c:pt idx="68">
                  <c:v>166.40304531235523</c:v>
                </c:pt>
                <c:pt idx="69">
                  <c:v>168.85014891988988</c:v>
                </c:pt>
                <c:pt idx="70">
                  <c:v>171.29725252742452</c:v>
                </c:pt>
                <c:pt idx="71">
                  <c:v>173.74435613495913</c:v>
                </c:pt>
                <c:pt idx="72">
                  <c:v>176.19145974249378</c:v>
                </c:pt>
                <c:pt idx="73">
                  <c:v>178.63856335002842</c:v>
                </c:pt>
                <c:pt idx="74">
                  <c:v>181.08566695756306</c:v>
                </c:pt>
                <c:pt idx="75">
                  <c:v>183.53277056509768</c:v>
                </c:pt>
                <c:pt idx="76">
                  <c:v>185.97987417263232</c:v>
                </c:pt>
                <c:pt idx="77">
                  <c:v>188.42697778016696</c:v>
                </c:pt>
                <c:pt idx="78">
                  <c:v>190.87408138770158</c:v>
                </c:pt>
                <c:pt idx="79">
                  <c:v>193.32118499523622</c:v>
                </c:pt>
                <c:pt idx="80">
                  <c:v>195.76828860277087</c:v>
                </c:pt>
                <c:pt idx="81">
                  <c:v>198.21539221030551</c:v>
                </c:pt>
                <c:pt idx="82">
                  <c:v>200.66249581784012</c:v>
                </c:pt>
                <c:pt idx="83">
                  <c:v>203.10959942537477</c:v>
                </c:pt>
                <c:pt idx="84">
                  <c:v>205.55670303290941</c:v>
                </c:pt>
                <c:pt idx="85">
                  <c:v>208.00380664044405</c:v>
                </c:pt>
              </c:numCache>
            </c:numRef>
          </c:xVal>
          <c:yVal>
            <c:numRef>
              <c:f>Analisis!$P$71:$P$156</c:f>
              <c:numCache>
                <c:formatCode>0.00</c:formatCode>
                <c:ptCount val="86"/>
                <c:pt idx="0">
                  <c:v>0</c:v>
                </c:pt>
                <c:pt idx="1">
                  <c:v>7.5818837169340113E-4</c:v>
                </c:pt>
                <c:pt idx="2">
                  <c:v>3.0298667028581254E-3</c:v>
                </c:pt>
                <c:pt idx="3">
                  <c:v>6.8063883780413613E-3</c:v>
                </c:pt>
                <c:pt idx="4">
                  <c:v>1.207338807781173E-2</c:v>
                </c:pt>
                <c:pt idx="5">
                  <c:v>1.8810850054197189E-2</c:v>
                </c:pt>
                <c:pt idx="6">
                  <c:v>2.6993203150287654E-2</c:v>
                </c:pt>
                <c:pt idx="7">
                  <c:v>3.6589442002836627E-2</c:v>
                </c:pt>
                <c:pt idx="8">
                  <c:v>4.7563273713238E-2</c:v>
                </c:pt>
                <c:pt idx="9">
                  <c:v>5.9873289123873907E-2</c:v>
                </c:pt>
                <c:pt idx="10">
                  <c:v>7.3473157694567318E-2</c:v>
                </c:pt>
                <c:pt idx="11">
                  <c:v>8.8311844838720441E-2</c:v>
                </c:pt>
                <c:pt idx="12">
                  <c:v>0.10433385045160731</c:v>
                </c:pt>
                <c:pt idx="13">
                  <c:v>0.12147946724508202</c:v>
                </c:pt>
                <c:pt idx="14">
                  <c:v>0.13968505739445422</c:v>
                </c:pt>
                <c:pt idx="15">
                  <c:v>0.15888334590518227</c:v>
                </c:pt>
                <c:pt idx="16">
                  <c:v>0.17900372901996936</c:v>
                </c:pt>
                <c:pt idx="17">
                  <c:v>0.19997259591135727</c:v>
                </c:pt>
                <c:pt idx="18">
                  <c:v>0.22171366184143634</c:v>
                </c:pt>
                <c:pt idx="19">
                  <c:v>0.24414831091918057</c:v>
                </c:pt>
                <c:pt idx="20">
                  <c:v>0.2671959465474224</c:v>
                </c:pt>
                <c:pt idx="21">
                  <c:v>0.290774347625744</c:v>
                </c:pt>
                <c:pt idx="22">
                  <c:v>0.31480002856264333</c:v>
                </c:pt>
                <c:pt idx="23">
                  <c:v>0.33918860115017291</c:v>
                </c:pt>
                <c:pt idx="24">
                  <c:v>0.3638551363667033</c:v>
                </c:pt>
                <c:pt idx="25">
                  <c:v>0.38871452419829189</c:v>
                </c:pt>
                <c:pt idx="26">
                  <c:v>0.41368182960599897</c:v>
                </c:pt>
                <c:pt idx="27">
                  <c:v>0.43867264281497087</c:v>
                </c:pt>
                <c:pt idx="28">
                  <c:v>0.46360342216069417</c:v>
                </c:pt>
                <c:pt idx="29">
                  <c:v>0.48839182779792673</c:v>
                </c:pt>
                <c:pt idx="30">
                  <c:v>0.51295704465778236</c:v>
                </c:pt>
                <c:pt idx="31">
                  <c:v>0.53722009312756314</c:v>
                </c:pt>
                <c:pt idx="32">
                  <c:v>0.56110412602539617</c:v>
                </c:pt>
                <c:pt idx="33">
                  <c:v>0.58453471054674844</c:v>
                </c:pt>
                <c:pt idx="34">
                  <c:v>0.60744009397154342</c:v>
                </c:pt>
                <c:pt idx="35">
                  <c:v>0.62975145203801419</c:v>
                </c:pt>
                <c:pt idx="36">
                  <c:v>0.65140311901162973</c:v>
                </c:pt>
                <c:pt idx="37">
                  <c:v>0.67233279860351336</c:v>
                </c:pt>
                <c:pt idx="38">
                  <c:v>0.69248175502169851</c:v>
                </c:pt>
                <c:pt idx="39">
                  <c:v>0.71179498356945592</c:v>
                </c:pt>
                <c:pt idx="40">
                  <c:v>0.7302213603367339</c:v>
                </c:pt>
                <c:pt idx="41">
                  <c:v>0.74771377066258893</c:v>
                </c:pt>
                <c:pt idx="42">
                  <c:v>0.76422921617738349</c:v>
                </c:pt>
                <c:pt idx="43">
                  <c:v>0.77972890036261633</c:v>
                </c:pt>
                <c:pt idx="44">
                  <c:v>0.79417829269264584</c:v>
                </c:pt>
                <c:pt idx="45">
                  <c:v>0.80754717154545819</c:v>
                </c:pt>
                <c:pt idx="46">
                  <c:v>0.81980964618823693</c:v>
                </c:pt>
                <c:pt idx="47">
                  <c:v>0.83094415825708579</c:v>
                </c:pt>
                <c:pt idx="48">
                  <c:v>0.84093346325819152</c:v>
                </c:pt>
                <c:pt idx="49">
                  <c:v>0.84976459271934579</c:v>
                </c:pt>
                <c:pt idx="50">
                  <c:v>0.85742879771558456</c:v>
                </c:pt>
                <c:pt idx="51">
                  <c:v>0.86392147458023338</c:v>
                </c:pt>
                <c:pt idx="52">
                  <c:v>0.86924207369248219</c:v>
                </c:pt>
                <c:pt idx="53">
                  <c:v>0.87339399230442694</c:v>
                </c:pt>
                <c:pt idx="54">
                  <c:v>0.87638445243401419</c:v>
                </c:pt>
                <c:pt idx="55">
                  <c:v>0.87699999999999989</c:v>
                </c:pt>
                <c:pt idx="56">
                  <c:v>0.87699999999999989</c:v>
                </c:pt>
                <c:pt idx="57">
                  <c:v>0.87700000000000011</c:v>
                </c:pt>
                <c:pt idx="58">
                  <c:v>0.877</c:v>
                </c:pt>
                <c:pt idx="59">
                  <c:v>0.87699999999999989</c:v>
                </c:pt>
                <c:pt idx="60">
                  <c:v>0.87700000000000011</c:v>
                </c:pt>
                <c:pt idx="61">
                  <c:v>0.87700000000000011</c:v>
                </c:pt>
                <c:pt idx="62">
                  <c:v>0.877</c:v>
                </c:pt>
                <c:pt idx="63">
                  <c:v>0.87699999999999978</c:v>
                </c:pt>
                <c:pt idx="64">
                  <c:v>0.87700000000000011</c:v>
                </c:pt>
                <c:pt idx="65">
                  <c:v>0.87699999999999989</c:v>
                </c:pt>
                <c:pt idx="66">
                  <c:v>0.87700000000000011</c:v>
                </c:pt>
                <c:pt idx="67">
                  <c:v>0.87700000000000011</c:v>
                </c:pt>
                <c:pt idx="68">
                  <c:v>0.877</c:v>
                </c:pt>
                <c:pt idx="69">
                  <c:v>0.877</c:v>
                </c:pt>
                <c:pt idx="70">
                  <c:v>0.87700000000000011</c:v>
                </c:pt>
                <c:pt idx="71">
                  <c:v>0.877</c:v>
                </c:pt>
                <c:pt idx="72">
                  <c:v>0.87700000000000011</c:v>
                </c:pt>
                <c:pt idx="73">
                  <c:v>0.87699999999999989</c:v>
                </c:pt>
                <c:pt idx="74">
                  <c:v>0.877</c:v>
                </c:pt>
                <c:pt idx="75">
                  <c:v>0.87699999999999989</c:v>
                </c:pt>
                <c:pt idx="76">
                  <c:v>0.877</c:v>
                </c:pt>
                <c:pt idx="77">
                  <c:v>0.87700000000000011</c:v>
                </c:pt>
                <c:pt idx="78">
                  <c:v>0.877</c:v>
                </c:pt>
                <c:pt idx="79">
                  <c:v>0.877</c:v>
                </c:pt>
                <c:pt idx="80">
                  <c:v>0.87699999999999989</c:v>
                </c:pt>
                <c:pt idx="81">
                  <c:v>0.877</c:v>
                </c:pt>
                <c:pt idx="82">
                  <c:v>0.877</c:v>
                </c:pt>
                <c:pt idx="83">
                  <c:v>0.877</c:v>
                </c:pt>
                <c:pt idx="84">
                  <c:v>0.877</c:v>
                </c:pt>
                <c:pt idx="85">
                  <c:v>0.87700000000000011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1E-4F8B-9E37-D7DD28A2F4FB}"/>
            </c:ext>
          </c:extLst>
        </c:ser>
        <c:ser>
          <c:idx val="2"/>
          <c:order val="2"/>
          <c:tx>
            <c:v>Batas Elastik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Analisis!$D$66:$E$66</c:f>
              <c:numCache>
                <c:formatCode>General</c:formatCode>
                <c:ptCount val="2"/>
                <c:pt idx="0">
                  <c:v>133.21891757554556</c:v>
                </c:pt>
                <c:pt idx="1">
                  <c:v>133.21891757554556</c:v>
                </c:pt>
              </c:numCache>
            </c:numRef>
          </c:xVal>
          <c:yVal>
            <c:numRef>
              <c:f>Analisis!$H$66:$I$66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C6-4170-BDDA-094C84975C62}"/>
            </c:ext>
          </c:extLst>
        </c:ser>
        <c:ser>
          <c:idx val="3"/>
          <c:order val="3"/>
          <c:tx>
            <c:v>FEA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Analisis!$O$28:$O$60</c:f>
              <c:numCache>
                <c:formatCode>0.00</c:formatCode>
                <c:ptCount val="27"/>
                <c:pt idx="0">
                  <c:v>74.83913273290031</c:v>
                </c:pt>
                <c:pt idx="1">
                  <c:v>87.312321521717038</c:v>
                </c:pt>
                <c:pt idx="2">
                  <c:v>99.785510310533752</c:v>
                </c:pt>
                <c:pt idx="3">
                  <c:v>76.564122723975274</c:v>
                </c:pt>
                <c:pt idx="4">
                  <c:v>89.324809844637812</c:v>
                </c:pt>
                <c:pt idx="5">
                  <c:v>102.08549696530036</c:v>
                </c:pt>
                <c:pt idx="6">
                  <c:v>78.250640503868169</c:v>
                </c:pt>
                <c:pt idx="7">
                  <c:v>91.292413921179531</c:v>
                </c:pt>
                <c:pt idx="8">
                  <c:v>104.33418733849089</c:v>
                </c:pt>
                <c:pt idx="9">
                  <c:v>63.689632287748353</c:v>
                </c:pt>
                <c:pt idx="10">
                  <c:v>74.304571002373081</c:v>
                </c:pt>
                <c:pt idx="11">
                  <c:v>84.919509716997794</c:v>
                </c:pt>
                <c:pt idx="12">
                  <c:v>65.012097224039451</c:v>
                </c:pt>
                <c:pt idx="13">
                  <c:v>75.847446761379359</c:v>
                </c:pt>
                <c:pt idx="14">
                  <c:v>86.682796298719268</c:v>
                </c:pt>
                <c:pt idx="15">
                  <c:v>66.307963869311109</c:v>
                </c:pt>
                <c:pt idx="16">
                  <c:v>77.359291180862954</c:v>
                </c:pt>
                <c:pt idx="17">
                  <c:v>88.410618492414812</c:v>
                </c:pt>
                <c:pt idx="18">
                  <c:v>55.391873459783554</c:v>
                </c:pt>
                <c:pt idx="19">
                  <c:v>64.623852369747482</c:v>
                </c:pt>
                <c:pt idx="20">
                  <c:v>73.85583127971141</c:v>
                </c:pt>
                <c:pt idx="21">
                  <c:v>56.438141582045233</c:v>
                </c:pt>
                <c:pt idx="22">
                  <c:v>65.84449851238611</c:v>
                </c:pt>
                <c:pt idx="23">
                  <c:v>75.250855442726973</c:v>
                </c:pt>
                <c:pt idx="24">
                  <c:v>57.4652392559003</c:v>
                </c:pt>
                <c:pt idx="25">
                  <c:v>67.042779131883691</c:v>
                </c:pt>
                <c:pt idx="26">
                  <c:v>76.620319007867067</c:v>
                </c:pt>
              </c:numCache>
            </c:numRef>
          </c:xVal>
          <c:yVal>
            <c:numRef>
              <c:f>Analisis!$S$28:$S$60</c:f>
              <c:numCache>
                <c:formatCode>0.00</c:formatCode>
                <c:ptCount val="27"/>
                <c:pt idx="0">
                  <c:v>0.50763318031386784</c:v>
                </c:pt>
                <c:pt idx="1">
                  <c:v>0.6646142701919594</c:v>
                </c:pt>
                <c:pt idx="2">
                  <c:v>0.77758368348992024</c:v>
                </c:pt>
                <c:pt idx="3">
                  <c:v>0.60216887373104899</c:v>
                </c:pt>
                <c:pt idx="4">
                  <c:v>0.72869955156950672</c:v>
                </c:pt>
                <c:pt idx="5">
                  <c:v>0.80194238838338605</c:v>
                </c:pt>
                <c:pt idx="6">
                  <c:v>0.65543220722519502</c:v>
                </c:pt>
                <c:pt idx="7">
                  <c:v>0.75394675047866766</c:v>
                </c:pt>
                <c:pt idx="8">
                  <c:v>0.81755674861071859</c:v>
                </c:pt>
                <c:pt idx="9">
                  <c:v>0.37943844725011444</c:v>
                </c:pt>
                <c:pt idx="10">
                  <c:v>0.51120601547671196</c:v>
                </c:pt>
                <c:pt idx="11">
                  <c:v>0.66479623377240948</c:v>
                </c:pt>
                <c:pt idx="12">
                  <c:v>0.42710911888673314</c:v>
                </c:pt>
                <c:pt idx="13">
                  <c:v>0.57815377322369499</c:v>
                </c:pt>
                <c:pt idx="14">
                  <c:v>0.70456327054184387</c:v>
                </c:pt>
                <c:pt idx="15">
                  <c:v>0.47838593472767349</c:v>
                </c:pt>
                <c:pt idx="16">
                  <c:v>0.62379268870503335</c:v>
                </c:pt>
                <c:pt idx="17">
                  <c:v>0.72953018540939629</c:v>
                </c:pt>
                <c:pt idx="18">
                  <c:v>0.31198052220636385</c:v>
                </c:pt>
                <c:pt idx="19">
                  <c:v>0.42117834394904458</c:v>
                </c:pt>
                <c:pt idx="20">
                  <c:v>0.54599573510247601</c:v>
                </c:pt>
                <c:pt idx="21">
                  <c:v>0.34275648016106031</c:v>
                </c:pt>
                <c:pt idx="22">
                  <c:v>0.46254730597447463</c:v>
                </c:pt>
                <c:pt idx="23">
                  <c:v>0.59335325974371877</c:v>
                </c:pt>
                <c:pt idx="24">
                  <c:v>0.37320694572602969</c:v>
                </c:pt>
                <c:pt idx="25">
                  <c:v>0.50235157794288055</c:v>
                </c:pt>
                <c:pt idx="26">
                  <c:v>0.61888913541897783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11-46F1-BA70-D8E42778C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323808"/>
        <c:axId val="994999088"/>
      </c:scatterChart>
      <c:valAx>
        <c:axId val="89732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λ</a:t>
                </a:r>
                <a:endParaRPr lang="en-US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999088"/>
        <c:crosses val="autoZero"/>
        <c:crossBetween val="midCat"/>
      </c:valAx>
      <c:valAx>
        <c:axId val="9949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Pn/Pe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32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179487619698533"/>
          <c:y val="6.9196081769314424E-2"/>
          <c:w val="0.16018759191262405"/>
          <c:h val="0.34291639098875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tx>
            <c:strRef>
              <c:f>'0.5-0.7'!$B$3</c:f>
              <c:strCache>
                <c:ptCount val="1"/>
                <c:pt idx="0">
                  <c:v>dt/db=0.7,L=6m</c:v>
                </c:pt>
              </c:strCache>
            </c:strRef>
          </c:tx>
          <c:spPr>
            <a:ln w="44450" cmpd="tri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'0.5-0.7'!$D$7:$D$100</c:f>
              <c:numCache>
                <c:formatCode>General</c:formatCode>
                <c:ptCount val="94"/>
                <c:pt idx="0">
                  <c:v>3.8929999999999999E-2</c:v>
                </c:pt>
                <c:pt idx="1">
                  <c:v>7.8589999999999993E-2</c:v>
                </c:pt>
                <c:pt idx="2">
                  <c:v>0.11899999999999999</c:v>
                </c:pt>
                <c:pt idx="3">
                  <c:v>0.16019</c:v>
                </c:pt>
                <c:pt idx="4">
                  <c:v>0.20216999999999999</c:v>
                </c:pt>
                <c:pt idx="5">
                  <c:v>0.24496999999999999</c:v>
                </c:pt>
                <c:pt idx="6">
                  <c:v>0.28860999999999998</c:v>
                </c:pt>
                <c:pt idx="7">
                  <c:v>0.33312999999999998</c:v>
                </c:pt>
                <c:pt idx="8">
                  <c:v>0.37853999999999999</c:v>
                </c:pt>
                <c:pt idx="9">
                  <c:v>0.42487999999999998</c:v>
                </c:pt>
                <c:pt idx="10">
                  <c:v>0.47217999999999999</c:v>
                </c:pt>
                <c:pt idx="11">
                  <c:v>0.52046000000000003</c:v>
                </c:pt>
                <c:pt idx="12">
                  <c:v>0.56976000000000004</c:v>
                </c:pt>
                <c:pt idx="13">
                  <c:v>0.62009999999999998</c:v>
                </c:pt>
                <c:pt idx="14">
                  <c:v>0.67154000000000003</c:v>
                </c:pt>
                <c:pt idx="15">
                  <c:v>0.72409000000000001</c:v>
                </c:pt>
                <c:pt idx="16">
                  <c:v>0.77781</c:v>
                </c:pt>
                <c:pt idx="17">
                  <c:v>0.83272000000000002</c:v>
                </c:pt>
                <c:pt idx="18">
                  <c:v>0.88888</c:v>
                </c:pt>
                <c:pt idx="19">
                  <c:v>0.94630999999999998</c:v>
                </c:pt>
                <c:pt idx="20">
                  <c:v>1.0051000000000001</c:v>
                </c:pt>
                <c:pt idx="21">
                  <c:v>1.0651999999999999</c:v>
                </c:pt>
                <c:pt idx="22">
                  <c:v>1.1268</c:v>
                </c:pt>
                <c:pt idx="23">
                  <c:v>1.1898</c:v>
                </c:pt>
                <c:pt idx="24">
                  <c:v>1.2544</c:v>
                </c:pt>
                <c:pt idx="25">
                  <c:v>1.3206</c:v>
                </c:pt>
                <c:pt idx="26">
                  <c:v>1.3884000000000001</c:v>
                </c:pt>
                <c:pt idx="27">
                  <c:v>1.458</c:v>
                </c:pt>
                <c:pt idx="28">
                  <c:v>1.5293000000000001</c:v>
                </c:pt>
                <c:pt idx="29">
                  <c:v>1.6024</c:v>
                </c:pt>
                <c:pt idx="30">
                  <c:v>1.6775</c:v>
                </c:pt>
                <c:pt idx="31">
                  <c:v>1.7546999999999999</c:v>
                </c:pt>
                <c:pt idx="32">
                  <c:v>1.8338000000000001</c:v>
                </c:pt>
                <c:pt idx="33">
                  <c:v>1.9152</c:v>
                </c:pt>
                <c:pt idx="34">
                  <c:v>1.9987999999999999</c:v>
                </c:pt>
                <c:pt idx="35">
                  <c:v>2.0848</c:v>
                </c:pt>
                <c:pt idx="36">
                  <c:v>2.1732999999999998</c:v>
                </c:pt>
                <c:pt idx="37">
                  <c:v>2.2643</c:v>
                </c:pt>
                <c:pt idx="38">
                  <c:v>2.3580999999999999</c:v>
                </c:pt>
                <c:pt idx="39">
                  <c:v>2.4546000000000001</c:v>
                </c:pt>
                <c:pt idx="40">
                  <c:v>2.5541</c:v>
                </c:pt>
                <c:pt idx="41">
                  <c:v>2.6566999999999998</c:v>
                </c:pt>
                <c:pt idx="42">
                  <c:v>2.7625000000000002</c:v>
                </c:pt>
                <c:pt idx="43">
                  <c:v>2.8715999999999999</c:v>
                </c:pt>
                <c:pt idx="44">
                  <c:v>2.9843999999999999</c:v>
                </c:pt>
                <c:pt idx="45">
                  <c:v>3.1008</c:v>
                </c:pt>
                <c:pt idx="46">
                  <c:v>3.2212000000000001</c:v>
                </c:pt>
                <c:pt idx="47">
                  <c:v>3.3458000000000001</c:v>
                </c:pt>
                <c:pt idx="48">
                  <c:v>3.4813999999999998</c:v>
                </c:pt>
                <c:pt idx="49">
                  <c:v>4.0256999999999996</c:v>
                </c:pt>
              </c:numCache>
            </c:numRef>
          </c:xVal>
          <c:yVal>
            <c:numRef>
              <c:f>'0.5-0.7'!$C$7:$C$100</c:f>
              <c:numCache>
                <c:formatCode>General</c:formatCode>
                <c:ptCount val="94"/>
                <c:pt idx="0">
                  <c:v>71.180000000000007</c:v>
                </c:pt>
                <c:pt idx="1">
                  <c:v>142.36000000000001</c:v>
                </c:pt>
                <c:pt idx="2">
                  <c:v>213.54</c:v>
                </c:pt>
                <c:pt idx="3">
                  <c:v>284.72000000000003</c:v>
                </c:pt>
                <c:pt idx="4">
                  <c:v>355.90000000000003</c:v>
                </c:pt>
                <c:pt idx="5">
                  <c:v>427.08</c:v>
                </c:pt>
                <c:pt idx="6">
                  <c:v>498.26000000000005</c:v>
                </c:pt>
                <c:pt idx="7">
                  <c:v>569.44000000000005</c:v>
                </c:pt>
                <c:pt idx="8">
                  <c:v>640.62</c:v>
                </c:pt>
                <c:pt idx="9">
                  <c:v>711.80000000000007</c:v>
                </c:pt>
                <c:pt idx="10">
                  <c:v>782.98</c:v>
                </c:pt>
                <c:pt idx="11">
                  <c:v>854.16</c:v>
                </c:pt>
                <c:pt idx="12">
                  <c:v>925.34</c:v>
                </c:pt>
                <c:pt idx="13">
                  <c:v>996.5200000000001</c:v>
                </c:pt>
                <c:pt idx="14">
                  <c:v>1067.7</c:v>
                </c:pt>
                <c:pt idx="15">
                  <c:v>1138.8800000000001</c:v>
                </c:pt>
                <c:pt idx="16">
                  <c:v>1210.0600000000002</c:v>
                </c:pt>
                <c:pt idx="17">
                  <c:v>1281.24</c:v>
                </c:pt>
                <c:pt idx="18">
                  <c:v>1352.42</c:v>
                </c:pt>
                <c:pt idx="19">
                  <c:v>1423.6000000000001</c:v>
                </c:pt>
                <c:pt idx="20">
                  <c:v>1494.78</c:v>
                </c:pt>
                <c:pt idx="21">
                  <c:v>1565.96</c:v>
                </c:pt>
                <c:pt idx="22">
                  <c:v>1637.14</c:v>
                </c:pt>
                <c:pt idx="23">
                  <c:v>1708.32</c:v>
                </c:pt>
                <c:pt idx="24">
                  <c:v>1779.5</c:v>
                </c:pt>
                <c:pt idx="25">
                  <c:v>1850.68</c:v>
                </c:pt>
                <c:pt idx="26">
                  <c:v>1921.8600000000001</c:v>
                </c:pt>
                <c:pt idx="27">
                  <c:v>1993.0400000000002</c:v>
                </c:pt>
                <c:pt idx="28">
                  <c:v>2064.2199999999998</c:v>
                </c:pt>
                <c:pt idx="29">
                  <c:v>2135.4</c:v>
                </c:pt>
                <c:pt idx="30">
                  <c:v>2206.58</c:v>
                </c:pt>
                <c:pt idx="31">
                  <c:v>2277.7600000000002</c:v>
                </c:pt>
                <c:pt idx="32">
                  <c:v>2348.94</c:v>
                </c:pt>
                <c:pt idx="33">
                  <c:v>2420.1200000000003</c:v>
                </c:pt>
                <c:pt idx="34">
                  <c:v>2491.2999999999997</c:v>
                </c:pt>
                <c:pt idx="35">
                  <c:v>2562.48</c:v>
                </c:pt>
                <c:pt idx="36">
                  <c:v>2633.66</c:v>
                </c:pt>
                <c:pt idx="37">
                  <c:v>2704.84</c:v>
                </c:pt>
                <c:pt idx="38">
                  <c:v>2776.02</c:v>
                </c:pt>
                <c:pt idx="39">
                  <c:v>2847.2000000000003</c:v>
                </c:pt>
                <c:pt idx="40">
                  <c:v>2918.3799999999997</c:v>
                </c:pt>
                <c:pt idx="41">
                  <c:v>2989.56</c:v>
                </c:pt>
                <c:pt idx="42">
                  <c:v>3060.74</c:v>
                </c:pt>
                <c:pt idx="43">
                  <c:v>3131.92</c:v>
                </c:pt>
                <c:pt idx="44">
                  <c:v>3203.1</c:v>
                </c:pt>
                <c:pt idx="45">
                  <c:v>3274.28</c:v>
                </c:pt>
                <c:pt idx="46">
                  <c:v>3345.46</c:v>
                </c:pt>
                <c:pt idx="47">
                  <c:v>3416.64</c:v>
                </c:pt>
                <c:pt idx="48">
                  <c:v>3487.82</c:v>
                </c:pt>
                <c:pt idx="49">
                  <c:v>3559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C8C-455C-B186-99F7AFACBBE4}"/>
            </c:ext>
          </c:extLst>
        </c:ser>
        <c:ser>
          <c:idx val="4"/>
          <c:order val="1"/>
          <c:tx>
            <c:strRef>
              <c:f>'0.5-0.7'!$F$3</c:f>
              <c:strCache>
                <c:ptCount val="1"/>
                <c:pt idx="0">
                  <c:v>dt/db=0.7,L=7m</c:v>
                </c:pt>
              </c:strCache>
            </c:strRef>
          </c:tx>
          <c:spPr>
            <a:ln w="44450" cmpd="tri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'0.5-0.7'!$H$7:$H$100</c:f>
              <c:numCache>
                <c:formatCode>General</c:formatCode>
                <c:ptCount val="94"/>
                <c:pt idx="0" formatCode="0.00E+00">
                  <c:v>5.9202999999999999E-2</c:v>
                </c:pt>
                <c:pt idx="1">
                  <c:v>0.11988</c:v>
                </c:pt>
                <c:pt idx="2">
                  <c:v>0.18209</c:v>
                </c:pt>
                <c:pt idx="3">
                  <c:v>0.24589</c:v>
                </c:pt>
                <c:pt idx="4">
                  <c:v>0.31134000000000001</c:v>
                </c:pt>
                <c:pt idx="5">
                  <c:v>0.37851000000000001</c:v>
                </c:pt>
                <c:pt idx="6">
                  <c:v>0.44746000000000002</c:v>
                </c:pt>
                <c:pt idx="7">
                  <c:v>0.51829000000000003</c:v>
                </c:pt>
                <c:pt idx="8">
                  <c:v>0.59104999999999996</c:v>
                </c:pt>
                <c:pt idx="9">
                  <c:v>0.66583000000000003</c:v>
                </c:pt>
                <c:pt idx="10">
                  <c:v>0.74272000000000005</c:v>
                </c:pt>
                <c:pt idx="11">
                  <c:v>0.82181000000000004</c:v>
                </c:pt>
                <c:pt idx="12">
                  <c:v>0.9032</c:v>
                </c:pt>
                <c:pt idx="13">
                  <c:v>0.98699000000000003</c:v>
                </c:pt>
                <c:pt idx="14">
                  <c:v>1.0732999999999999</c:v>
                </c:pt>
                <c:pt idx="15">
                  <c:v>1.1621999999999999</c:v>
                </c:pt>
                <c:pt idx="16">
                  <c:v>1.2539</c:v>
                </c:pt>
                <c:pt idx="17">
                  <c:v>1.3484</c:v>
                </c:pt>
                <c:pt idx="18">
                  <c:v>1.446</c:v>
                </c:pt>
                <c:pt idx="19">
                  <c:v>1.5467</c:v>
                </c:pt>
                <c:pt idx="20">
                  <c:v>1.6508</c:v>
                </c:pt>
                <c:pt idx="21">
                  <c:v>1.7583</c:v>
                </c:pt>
                <c:pt idx="22">
                  <c:v>1.8695999999999999</c:v>
                </c:pt>
                <c:pt idx="23">
                  <c:v>1.9846999999999999</c:v>
                </c:pt>
                <c:pt idx="24">
                  <c:v>2.1038000000000001</c:v>
                </c:pt>
                <c:pt idx="25">
                  <c:v>2.2273000000000001</c:v>
                </c:pt>
                <c:pt idx="26">
                  <c:v>2.3553000000000002</c:v>
                </c:pt>
                <c:pt idx="27">
                  <c:v>2.4881000000000002</c:v>
                </c:pt>
                <c:pt idx="28">
                  <c:v>2.6259999999999999</c:v>
                </c:pt>
                <c:pt idx="29">
                  <c:v>2.7692000000000001</c:v>
                </c:pt>
                <c:pt idx="30">
                  <c:v>2.9180999999999999</c:v>
                </c:pt>
                <c:pt idx="31">
                  <c:v>3.073</c:v>
                </c:pt>
                <c:pt idx="32">
                  <c:v>3.2343999999999999</c:v>
                </c:pt>
                <c:pt idx="33">
                  <c:v>3.4026000000000001</c:v>
                </c:pt>
                <c:pt idx="34">
                  <c:v>3.5781000000000001</c:v>
                </c:pt>
                <c:pt idx="35">
                  <c:v>3.7612999999999999</c:v>
                </c:pt>
                <c:pt idx="36">
                  <c:v>3.9527999999999999</c:v>
                </c:pt>
                <c:pt idx="37">
                  <c:v>4.1531000000000002</c:v>
                </c:pt>
                <c:pt idx="38">
                  <c:v>4.3630000000000004</c:v>
                </c:pt>
                <c:pt idx="39">
                  <c:v>4.5831</c:v>
                </c:pt>
                <c:pt idx="40">
                  <c:v>4.8140000000000001</c:v>
                </c:pt>
                <c:pt idx="41">
                  <c:v>5.0568</c:v>
                </c:pt>
                <c:pt idx="42">
                  <c:v>5.3122999999999996</c:v>
                </c:pt>
                <c:pt idx="43">
                  <c:v>5.5815000000000001</c:v>
                </c:pt>
                <c:pt idx="44">
                  <c:v>5.8657000000000004</c:v>
                </c:pt>
                <c:pt idx="45">
                  <c:v>6.1660000000000004</c:v>
                </c:pt>
                <c:pt idx="46">
                  <c:v>6.4839000000000002</c:v>
                </c:pt>
                <c:pt idx="47">
                  <c:v>6.8270999999999997</c:v>
                </c:pt>
                <c:pt idx="48">
                  <c:v>7.3385999999999996</c:v>
                </c:pt>
                <c:pt idx="49">
                  <c:v>9.7155000000000005</c:v>
                </c:pt>
              </c:numCache>
            </c:numRef>
          </c:xVal>
          <c:yVal>
            <c:numRef>
              <c:f>'0.5-0.7'!$G$7:$G$100</c:f>
              <c:numCache>
                <c:formatCode>General</c:formatCode>
                <c:ptCount val="94"/>
                <c:pt idx="0">
                  <c:v>68.460000000000008</c:v>
                </c:pt>
                <c:pt idx="1">
                  <c:v>136.92000000000002</c:v>
                </c:pt>
                <c:pt idx="2">
                  <c:v>205.38</c:v>
                </c:pt>
                <c:pt idx="3">
                  <c:v>273.84000000000003</c:v>
                </c:pt>
                <c:pt idx="4">
                  <c:v>342.3</c:v>
                </c:pt>
                <c:pt idx="5">
                  <c:v>410.76</c:v>
                </c:pt>
                <c:pt idx="6">
                  <c:v>479.22</c:v>
                </c:pt>
                <c:pt idx="7">
                  <c:v>547.68000000000006</c:v>
                </c:pt>
                <c:pt idx="8">
                  <c:v>616.14</c:v>
                </c:pt>
                <c:pt idx="9">
                  <c:v>684.6</c:v>
                </c:pt>
                <c:pt idx="10">
                  <c:v>753.06000000000006</c:v>
                </c:pt>
                <c:pt idx="11">
                  <c:v>821.52</c:v>
                </c:pt>
                <c:pt idx="12">
                  <c:v>889.98</c:v>
                </c:pt>
                <c:pt idx="13">
                  <c:v>958.44</c:v>
                </c:pt>
                <c:pt idx="14">
                  <c:v>1026.8999999999999</c:v>
                </c:pt>
                <c:pt idx="15">
                  <c:v>1095.3600000000001</c:v>
                </c:pt>
                <c:pt idx="16">
                  <c:v>1163.8200000000002</c:v>
                </c:pt>
                <c:pt idx="17">
                  <c:v>1232.28</c:v>
                </c:pt>
                <c:pt idx="18">
                  <c:v>1300.74</c:v>
                </c:pt>
                <c:pt idx="19">
                  <c:v>1369.2</c:v>
                </c:pt>
                <c:pt idx="20">
                  <c:v>1437.6599999999999</c:v>
                </c:pt>
                <c:pt idx="21">
                  <c:v>1506.1200000000001</c:v>
                </c:pt>
                <c:pt idx="22">
                  <c:v>1574.5800000000002</c:v>
                </c:pt>
                <c:pt idx="23">
                  <c:v>1643.04</c:v>
                </c:pt>
                <c:pt idx="24">
                  <c:v>1711.5</c:v>
                </c:pt>
                <c:pt idx="25">
                  <c:v>1779.96</c:v>
                </c:pt>
                <c:pt idx="26">
                  <c:v>1848.42</c:v>
                </c:pt>
                <c:pt idx="27">
                  <c:v>1916.88</c:v>
                </c:pt>
                <c:pt idx="28">
                  <c:v>1985.34</c:v>
                </c:pt>
                <c:pt idx="29">
                  <c:v>2053.7999999999997</c:v>
                </c:pt>
                <c:pt idx="30">
                  <c:v>2122.2599999999998</c:v>
                </c:pt>
                <c:pt idx="31">
                  <c:v>2190.7200000000003</c:v>
                </c:pt>
                <c:pt idx="32">
                  <c:v>2259.1800000000003</c:v>
                </c:pt>
                <c:pt idx="33">
                  <c:v>2327.6400000000003</c:v>
                </c:pt>
                <c:pt idx="34">
                  <c:v>2396.1</c:v>
                </c:pt>
                <c:pt idx="35">
                  <c:v>2464.56</c:v>
                </c:pt>
                <c:pt idx="36">
                  <c:v>2533.02</c:v>
                </c:pt>
                <c:pt idx="37">
                  <c:v>2601.48</c:v>
                </c:pt>
                <c:pt idx="38">
                  <c:v>2669.94</c:v>
                </c:pt>
                <c:pt idx="39">
                  <c:v>2738.4</c:v>
                </c:pt>
                <c:pt idx="40">
                  <c:v>2806.8599999999997</c:v>
                </c:pt>
                <c:pt idx="41">
                  <c:v>2875.3199999999997</c:v>
                </c:pt>
                <c:pt idx="42">
                  <c:v>2943.7799999999997</c:v>
                </c:pt>
                <c:pt idx="43">
                  <c:v>3012.2400000000002</c:v>
                </c:pt>
                <c:pt idx="44">
                  <c:v>3080.7000000000003</c:v>
                </c:pt>
                <c:pt idx="45">
                  <c:v>3149.1600000000003</c:v>
                </c:pt>
                <c:pt idx="46">
                  <c:v>3217.62</c:v>
                </c:pt>
                <c:pt idx="47">
                  <c:v>3286.08</c:v>
                </c:pt>
                <c:pt idx="48">
                  <c:v>3354.54</c:v>
                </c:pt>
                <c:pt idx="49">
                  <c:v>3423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C8C-455C-B186-99F7AFACBBE4}"/>
            </c:ext>
          </c:extLst>
        </c:ser>
        <c:ser>
          <c:idx val="5"/>
          <c:order val="2"/>
          <c:tx>
            <c:strRef>
              <c:f>'0.5-0.7'!$J$3</c:f>
              <c:strCache>
                <c:ptCount val="1"/>
                <c:pt idx="0">
                  <c:v>dt/db=0.7,L=8m</c:v>
                </c:pt>
              </c:strCache>
            </c:strRef>
          </c:tx>
          <c:spPr>
            <a:ln w="44450" cmpd="tri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'0.5-0.7'!$L$7:$L$100</c:f>
              <c:numCache>
                <c:formatCode>General</c:formatCode>
                <c:ptCount val="94"/>
                <c:pt idx="0" formatCode="0.00E+00">
                  <c:v>7.9067999999999999E-2</c:v>
                </c:pt>
                <c:pt idx="1">
                  <c:v>0.16045999999999999</c:v>
                </c:pt>
                <c:pt idx="2">
                  <c:v>0.24429999999999999</c:v>
                </c:pt>
                <c:pt idx="3">
                  <c:v>0.33067999999999997</c:v>
                </c:pt>
                <c:pt idx="4">
                  <c:v>0.41971999999999998</c:v>
                </c:pt>
                <c:pt idx="5">
                  <c:v>0.51156000000000001</c:v>
                </c:pt>
                <c:pt idx="6">
                  <c:v>0.60633000000000004</c:v>
                </c:pt>
                <c:pt idx="7">
                  <c:v>0.70416999999999996</c:v>
                </c:pt>
                <c:pt idx="8">
                  <c:v>0.80523</c:v>
                </c:pt>
                <c:pt idx="9">
                  <c:v>0.90968000000000004</c:v>
                </c:pt>
                <c:pt idx="10">
                  <c:v>1.0177</c:v>
                </c:pt>
                <c:pt idx="11">
                  <c:v>1.1294999999999999</c:v>
                </c:pt>
                <c:pt idx="12">
                  <c:v>1.2452000000000001</c:v>
                </c:pt>
                <c:pt idx="13">
                  <c:v>1.3651</c:v>
                </c:pt>
                <c:pt idx="14">
                  <c:v>1.4893000000000001</c:v>
                </c:pt>
                <c:pt idx="15">
                  <c:v>1.6183000000000001</c:v>
                </c:pt>
                <c:pt idx="16">
                  <c:v>1.7521</c:v>
                </c:pt>
                <c:pt idx="17">
                  <c:v>1.8911</c:v>
                </c:pt>
                <c:pt idx="18">
                  <c:v>2.0356999999999998</c:v>
                </c:pt>
                <c:pt idx="19">
                  <c:v>2.1861000000000002</c:v>
                </c:pt>
                <c:pt idx="20">
                  <c:v>2.3426999999999998</c:v>
                </c:pt>
                <c:pt idx="21">
                  <c:v>2.5059</c:v>
                </c:pt>
                <c:pt idx="22">
                  <c:v>2.6760999999999999</c:v>
                </c:pt>
                <c:pt idx="23">
                  <c:v>2.8538999999999999</c:v>
                </c:pt>
                <c:pt idx="24">
                  <c:v>3.0396999999999998</c:v>
                </c:pt>
                <c:pt idx="25">
                  <c:v>3.234</c:v>
                </c:pt>
                <c:pt idx="26">
                  <c:v>3.4375</c:v>
                </c:pt>
                <c:pt idx="27">
                  <c:v>3.6509</c:v>
                </c:pt>
                <c:pt idx="28">
                  <c:v>3.8748999999999998</c:v>
                </c:pt>
                <c:pt idx="29">
                  <c:v>4.1102999999999996</c:v>
                </c:pt>
                <c:pt idx="30">
                  <c:v>4.3578999999999999</c:v>
                </c:pt>
                <c:pt idx="31">
                  <c:v>4.6189</c:v>
                </c:pt>
                <c:pt idx="32">
                  <c:v>4.8941999999999997</c:v>
                </c:pt>
                <c:pt idx="33">
                  <c:v>5.1851000000000003</c:v>
                </c:pt>
                <c:pt idx="34">
                  <c:v>5.4931000000000001</c:v>
                </c:pt>
                <c:pt idx="35">
                  <c:v>5.8196000000000003</c:v>
                </c:pt>
                <c:pt idx="36">
                  <c:v>6.1662999999999997</c:v>
                </c:pt>
                <c:pt idx="37">
                  <c:v>6.5353000000000003</c:v>
                </c:pt>
                <c:pt idx="38">
                  <c:v>6.9287000000000001</c:v>
                </c:pt>
                <c:pt idx="39">
                  <c:v>7.3491</c:v>
                </c:pt>
                <c:pt idx="40">
                  <c:v>7.7991999999999999</c:v>
                </c:pt>
                <c:pt idx="41">
                  <c:v>8.2825000000000006</c:v>
                </c:pt>
                <c:pt idx="42">
                  <c:v>8.8026</c:v>
                </c:pt>
                <c:pt idx="43">
                  <c:v>9.3641000000000005</c:v>
                </c:pt>
                <c:pt idx="44">
                  <c:v>9.9720999999999993</c:v>
                </c:pt>
                <c:pt idx="45">
                  <c:v>10.632</c:v>
                </c:pt>
                <c:pt idx="46">
                  <c:v>11.352</c:v>
                </c:pt>
                <c:pt idx="47">
                  <c:v>12.14</c:v>
                </c:pt>
                <c:pt idx="48">
                  <c:v>13.127000000000001</c:v>
                </c:pt>
                <c:pt idx="49">
                  <c:v>16.920000000000002</c:v>
                </c:pt>
              </c:numCache>
            </c:numRef>
          </c:xVal>
          <c:yVal>
            <c:numRef>
              <c:f>'0.5-0.7'!$K$7:$K$100</c:f>
              <c:numCache>
                <c:formatCode>General</c:formatCode>
                <c:ptCount val="94"/>
                <c:pt idx="0">
                  <c:v>61.46</c:v>
                </c:pt>
                <c:pt idx="1">
                  <c:v>122.92</c:v>
                </c:pt>
                <c:pt idx="2">
                  <c:v>184.38</c:v>
                </c:pt>
                <c:pt idx="3">
                  <c:v>245.84</c:v>
                </c:pt>
                <c:pt idx="4">
                  <c:v>307.3</c:v>
                </c:pt>
                <c:pt idx="5">
                  <c:v>368.76</c:v>
                </c:pt>
                <c:pt idx="6">
                  <c:v>430.22</c:v>
                </c:pt>
                <c:pt idx="7">
                  <c:v>491.68</c:v>
                </c:pt>
                <c:pt idx="8">
                  <c:v>553.14</c:v>
                </c:pt>
                <c:pt idx="9">
                  <c:v>614.6</c:v>
                </c:pt>
                <c:pt idx="10">
                  <c:v>676.06000000000006</c:v>
                </c:pt>
                <c:pt idx="11">
                  <c:v>737.52</c:v>
                </c:pt>
                <c:pt idx="12">
                  <c:v>798.98</c:v>
                </c:pt>
                <c:pt idx="13">
                  <c:v>860.44</c:v>
                </c:pt>
                <c:pt idx="14">
                  <c:v>921.9</c:v>
                </c:pt>
                <c:pt idx="15">
                  <c:v>983.36</c:v>
                </c:pt>
                <c:pt idx="16">
                  <c:v>1044.8200000000002</c:v>
                </c:pt>
                <c:pt idx="17">
                  <c:v>1106.28</c:v>
                </c:pt>
                <c:pt idx="18">
                  <c:v>1167.74</c:v>
                </c:pt>
                <c:pt idx="19">
                  <c:v>1229.2</c:v>
                </c:pt>
                <c:pt idx="20">
                  <c:v>1290.6599999999999</c:v>
                </c:pt>
                <c:pt idx="21">
                  <c:v>1352.1200000000001</c:v>
                </c:pt>
                <c:pt idx="22">
                  <c:v>1413.5800000000002</c:v>
                </c:pt>
                <c:pt idx="23">
                  <c:v>1475.04</c:v>
                </c:pt>
                <c:pt idx="24">
                  <c:v>1536.5</c:v>
                </c:pt>
                <c:pt idx="25">
                  <c:v>1597.96</c:v>
                </c:pt>
                <c:pt idx="26">
                  <c:v>1659.42</c:v>
                </c:pt>
                <c:pt idx="27">
                  <c:v>1720.88</c:v>
                </c:pt>
                <c:pt idx="28">
                  <c:v>1782.34</c:v>
                </c:pt>
                <c:pt idx="29">
                  <c:v>1843.8</c:v>
                </c:pt>
                <c:pt idx="30">
                  <c:v>1905.26</c:v>
                </c:pt>
                <c:pt idx="31">
                  <c:v>1966.72</c:v>
                </c:pt>
                <c:pt idx="32">
                  <c:v>2028.18</c:v>
                </c:pt>
                <c:pt idx="33">
                  <c:v>2089.6400000000003</c:v>
                </c:pt>
                <c:pt idx="34">
                  <c:v>2151.1</c:v>
                </c:pt>
                <c:pt idx="35">
                  <c:v>2212.56</c:v>
                </c:pt>
                <c:pt idx="36">
                  <c:v>2274.02</c:v>
                </c:pt>
                <c:pt idx="37">
                  <c:v>2335.48</c:v>
                </c:pt>
                <c:pt idx="38">
                  <c:v>2396.94</c:v>
                </c:pt>
                <c:pt idx="39">
                  <c:v>2458.4</c:v>
                </c:pt>
                <c:pt idx="40">
                  <c:v>2519.8599999999997</c:v>
                </c:pt>
                <c:pt idx="41">
                  <c:v>2581.3199999999997</c:v>
                </c:pt>
                <c:pt idx="42">
                  <c:v>2642.7799999999997</c:v>
                </c:pt>
                <c:pt idx="43">
                  <c:v>2704.2400000000002</c:v>
                </c:pt>
                <c:pt idx="44">
                  <c:v>2765.7000000000003</c:v>
                </c:pt>
                <c:pt idx="45">
                  <c:v>2827.1600000000003</c:v>
                </c:pt>
                <c:pt idx="46">
                  <c:v>2888.62</c:v>
                </c:pt>
                <c:pt idx="47">
                  <c:v>2950.08</c:v>
                </c:pt>
                <c:pt idx="48">
                  <c:v>3011.54</c:v>
                </c:pt>
                <c:pt idx="49">
                  <c:v>3073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C8C-455C-B186-99F7AFACBBE4}"/>
            </c:ext>
          </c:extLst>
        </c:ser>
        <c:ser>
          <c:idx val="6"/>
          <c:order val="3"/>
          <c:tx>
            <c:strRef>
              <c:f>'0.5-0.3'!$B$3</c:f>
              <c:strCache>
                <c:ptCount val="1"/>
                <c:pt idx="0">
                  <c:v>dt/db=0.3,L=6m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'0.5-0.3'!$D$7:$D$100</c:f>
              <c:numCache>
                <c:formatCode>0.00E+00</c:formatCode>
                <c:ptCount val="94"/>
                <c:pt idx="0" formatCode="General">
                  <c:v>4.7174000000000001E-2</c:v>
                </c:pt>
                <c:pt idx="1">
                  <c:v>9.4922000000000006E-2</c:v>
                </c:pt>
                <c:pt idx="2" formatCode="General">
                  <c:v>0.14374999999999999</c:v>
                </c:pt>
                <c:pt idx="3" formatCode="General">
                  <c:v>0.19369</c:v>
                </c:pt>
                <c:pt idx="4" formatCode="General">
                  <c:v>0.24479000000000001</c:v>
                </c:pt>
                <c:pt idx="5" formatCode="General">
                  <c:v>0.29708000000000001</c:v>
                </c:pt>
                <c:pt idx="6" formatCode="General">
                  <c:v>0.35060999999999998</c:v>
                </c:pt>
                <c:pt idx="7" formatCode="General">
                  <c:v>0.40543000000000001</c:v>
                </c:pt>
                <c:pt idx="8" formatCode="General">
                  <c:v>0.46159</c:v>
                </c:pt>
                <c:pt idx="9" formatCode="General">
                  <c:v>0.51912999999999998</c:v>
                </c:pt>
                <c:pt idx="10" formatCode="General">
                  <c:v>0.57809999999999995</c:v>
                </c:pt>
                <c:pt idx="11" formatCode="General">
                  <c:v>0.63856999999999997</c:v>
                </c:pt>
                <c:pt idx="12" formatCode="General">
                  <c:v>0.7006</c:v>
                </c:pt>
                <c:pt idx="13" formatCode="General">
                  <c:v>0.76424000000000003</c:v>
                </c:pt>
                <c:pt idx="14" formatCode="General">
                  <c:v>0.82955999999999996</c:v>
                </c:pt>
                <c:pt idx="15" formatCode="General">
                  <c:v>0.89661999999999997</c:v>
                </c:pt>
                <c:pt idx="16" formatCode="General">
                  <c:v>0.96550999999999998</c:v>
                </c:pt>
                <c:pt idx="17" formatCode="General">
                  <c:v>1.0363</c:v>
                </c:pt>
                <c:pt idx="18" formatCode="General">
                  <c:v>1.1091</c:v>
                </c:pt>
                <c:pt idx="19" formatCode="General">
                  <c:v>1.1839</c:v>
                </c:pt>
                <c:pt idx="20" formatCode="General">
                  <c:v>1.2608999999999999</c:v>
                </c:pt>
                <c:pt idx="21" formatCode="General">
                  <c:v>1.3401000000000001</c:v>
                </c:pt>
                <c:pt idx="22" formatCode="General">
                  <c:v>1.4217</c:v>
                </c:pt>
                <c:pt idx="23" formatCode="General">
                  <c:v>1.5058</c:v>
                </c:pt>
                <c:pt idx="24" formatCode="General">
                  <c:v>1.5924</c:v>
                </c:pt>
                <c:pt idx="25" formatCode="General">
                  <c:v>1.6818</c:v>
                </c:pt>
                <c:pt idx="26" formatCode="General">
                  <c:v>1.774</c:v>
                </c:pt>
                <c:pt idx="27" formatCode="General">
                  <c:v>1.8691</c:v>
                </c:pt>
                <c:pt idx="28" formatCode="General">
                  <c:v>1.9674</c:v>
                </c:pt>
                <c:pt idx="29" formatCode="General">
                  <c:v>2.0689000000000002</c:v>
                </c:pt>
                <c:pt idx="30" formatCode="General">
                  <c:v>2.1739000000000002</c:v>
                </c:pt>
                <c:pt idx="31" formatCode="General">
                  <c:v>2.2825000000000002</c:v>
                </c:pt>
                <c:pt idx="32" formatCode="General">
                  <c:v>2.3565999999999998</c:v>
                </c:pt>
                <c:pt idx="33" formatCode="General">
                  <c:v>2.3950999999999998</c:v>
                </c:pt>
                <c:pt idx="34" formatCode="General">
                  <c:v>2.4129999999999998</c:v>
                </c:pt>
                <c:pt idx="35" formatCode="General">
                  <c:v>2.4586000000000001</c:v>
                </c:pt>
                <c:pt idx="36" formatCode="General">
                  <c:v>3.1242999999999999</c:v>
                </c:pt>
              </c:numCache>
            </c:numRef>
          </c:xVal>
          <c:yVal>
            <c:numRef>
              <c:f>'0.5-0.3'!$C$7:$C$100</c:f>
              <c:numCache>
                <c:formatCode>General</c:formatCode>
                <c:ptCount val="94"/>
                <c:pt idx="0">
                  <c:v>85.424156999999994</c:v>
                </c:pt>
                <c:pt idx="1">
                  <c:v>169.994157</c:v>
                </c:pt>
                <c:pt idx="2">
                  <c:v>254.56415699999999</c:v>
                </c:pt>
                <c:pt idx="3">
                  <c:v>339.12569999999999</c:v>
                </c:pt>
                <c:pt idx="4">
                  <c:v>423.69569999999999</c:v>
                </c:pt>
                <c:pt idx="5">
                  <c:v>508.26569999999998</c:v>
                </c:pt>
                <c:pt idx="6">
                  <c:v>592.83569999999997</c:v>
                </c:pt>
                <c:pt idx="7">
                  <c:v>677.40570000000002</c:v>
                </c:pt>
                <c:pt idx="8">
                  <c:v>761.97569999999996</c:v>
                </c:pt>
                <c:pt idx="9">
                  <c:v>846.54570000000001</c:v>
                </c:pt>
                <c:pt idx="10">
                  <c:v>931.11569999999995</c:v>
                </c:pt>
                <c:pt idx="11">
                  <c:v>1015.6857</c:v>
                </c:pt>
                <c:pt idx="12">
                  <c:v>1100.2556999999999</c:v>
                </c:pt>
                <c:pt idx="13">
                  <c:v>1184.8257000000001</c:v>
                </c:pt>
                <c:pt idx="14">
                  <c:v>1269.3957</c:v>
                </c:pt>
                <c:pt idx="15">
                  <c:v>1353.9657</c:v>
                </c:pt>
                <c:pt idx="16">
                  <c:v>1438.5356999999999</c:v>
                </c:pt>
                <c:pt idx="17">
                  <c:v>1523.1057000000001</c:v>
                </c:pt>
                <c:pt idx="18">
                  <c:v>1607.6757</c:v>
                </c:pt>
                <c:pt idx="19">
                  <c:v>1692.2456999999999</c:v>
                </c:pt>
                <c:pt idx="20">
                  <c:v>1776.8156999999999</c:v>
                </c:pt>
                <c:pt idx="21">
                  <c:v>1861.3857</c:v>
                </c:pt>
                <c:pt idx="22">
                  <c:v>1945.9557</c:v>
                </c:pt>
                <c:pt idx="23">
                  <c:v>2030.5257000000001</c:v>
                </c:pt>
                <c:pt idx="24">
                  <c:v>2115.0956999999999</c:v>
                </c:pt>
                <c:pt idx="25">
                  <c:v>2199.6657</c:v>
                </c:pt>
                <c:pt idx="26">
                  <c:v>2284.2357000000002</c:v>
                </c:pt>
                <c:pt idx="27">
                  <c:v>2368.8057000000003</c:v>
                </c:pt>
                <c:pt idx="28">
                  <c:v>2453.3757000000001</c:v>
                </c:pt>
                <c:pt idx="29">
                  <c:v>2537.9456999999998</c:v>
                </c:pt>
                <c:pt idx="30">
                  <c:v>2622.5156999999999</c:v>
                </c:pt>
                <c:pt idx="31">
                  <c:v>2707.0857000000001</c:v>
                </c:pt>
                <c:pt idx="32">
                  <c:v>2763.0428499999998</c:v>
                </c:pt>
                <c:pt idx="33">
                  <c:v>2791.0355199999999</c:v>
                </c:pt>
                <c:pt idx="34">
                  <c:v>2800.81745</c:v>
                </c:pt>
                <c:pt idx="35">
                  <c:v>2810.5993800000001</c:v>
                </c:pt>
                <c:pt idx="36">
                  <c:v>2819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C8C-455C-B186-99F7AFACBBE4}"/>
            </c:ext>
          </c:extLst>
        </c:ser>
        <c:ser>
          <c:idx val="7"/>
          <c:order val="4"/>
          <c:tx>
            <c:strRef>
              <c:f>'0.5-0.3'!$F$3</c:f>
              <c:strCache>
                <c:ptCount val="1"/>
                <c:pt idx="0">
                  <c:v>dt/db=0.3,L=7m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'0.5-0.3'!$H$7:$H$100</c:f>
              <c:numCache>
                <c:formatCode>General</c:formatCode>
                <c:ptCount val="94"/>
                <c:pt idx="0">
                  <c:v>7.392E-2</c:v>
                </c:pt>
                <c:pt idx="1">
                  <c:v>0.14935999999999999</c:v>
                </c:pt>
                <c:pt idx="2">
                  <c:v>0.22714999999999999</c:v>
                </c:pt>
                <c:pt idx="3">
                  <c:v>0.30741000000000002</c:v>
                </c:pt>
                <c:pt idx="4">
                  <c:v>0.39026</c:v>
                </c:pt>
                <c:pt idx="5">
                  <c:v>0.47582999999999998</c:v>
                </c:pt>
                <c:pt idx="6">
                  <c:v>0.56425000000000003</c:v>
                </c:pt>
                <c:pt idx="7">
                  <c:v>0.65568000000000004</c:v>
                </c:pt>
                <c:pt idx="8">
                  <c:v>0.75026999999999999</c:v>
                </c:pt>
                <c:pt idx="9">
                  <c:v>0.84819</c:v>
                </c:pt>
                <c:pt idx="10">
                  <c:v>0.94962999999999997</c:v>
                </c:pt>
                <c:pt idx="11">
                  <c:v>1.0548</c:v>
                </c:pt>
                <c:pt idx="12">
                  <c:v>1.1637999999999999</c:v>
                </c:pt>
                <c:pt idx="13">
                  <c:v>1.2769999999999999</c:v>
                </c:pt>
                <c:pt idx="14">
                  <c:v>1.3946000000000001</c:v>
                </c:pt>
                <c:pt idx="15">
                  <c:v>1.5168999999999999</c:v>
                </c:pt>
                <c:pt idx="16">
                  <c:v>1.6440999999999999</c:v>
                </c:pt>
                <c:pt idx="17">
                  <c:v>1.7765</c:v>
                </c:pt>
                <c:pt idx="18">
                  <c:v>1.9145000000000001</c:v>
                </c:pt>
                <c:pt idx="19">
                  <c:v>2.0585</c:v>
                </c:pt>
                <c:pt idx="20">
                  <c:v>2.2088000000000001</c:v>
                </c:pt>
                <c:pt idx="21">
                  <c:v>2.3658999999999999</c:v>
                </c:pt>
                <c:pt idx="22">
                  <c:v>2.5301999999999998</c:v>
                </c:pt>
                <c:pt idx="23">
                  <c:v>2.7023000000000001</c:v>
                </c:pt>
                <c:pt idx="24">
                  <c:v>2.8826999999999998</c:v>
                </c:pt>
                <c:pt idx="25">
                  <c:v>3.0720999999999998</c:v>
                </c:pt>
                <c:pt idx="26">
                  <c:v>3.2711000000000001</c:v>
                </c:pt>
                <c:pt idx="27">
                  <c:v>3.4805000000000001</c:v>
                </c:pt>
                <c:pt idx="28">
                  <c:v>3.7012</c:v>
                </c:pt>
                <c:pt idx="29">
                  <c:v>3.9340999999999999</c:v>
                </c:pt>
                <c:pt idx="30">
                  <c:v>4.1802000000000001</c:v>
                </c:pt>
                <c:pt idx="31">
                  <c:v>4.4408000000000003</c:v>
                </c:pt>
                <c:pt idx="32">
                  <c:v>4.6218000000000004</c:v>
                </c:pt>
                <c:pt idx="33">
                  <c:v>4.9538000000000002</c:v>
                </c:pt>
              </c:numCache>
            </c:numRef>
          </c:xVal>
          <c:yVal>
            <c:numRef>
              <c:f>'0.5-0.3'!$G$7:$G$100</c:f>
              <c:numCache>
                <c:formatCode>General</c:formatCode>
                <c:ptCount val="94"/>
                <c:pt idx="0">
                  <c:v>84.878703000000002</c:v>
                </c:pt>
                <c:pt idx="1">
                  <c:v>168.908703</c:v>
                </c:pt>
                <c:pt idx="2">
                  <c:v>252.93870299999998</c:v>
                </c:pt>
                <c:pt idx="3">
                  <c:v>336.96030000000002</c:v>
                </c:pt>
                <c:pt idx="4">
                  <c:v>420.99029999999999</c:v>
                </c:pt>
                <c:pt idx="5">
                  <c:v>505.02029999999996</c:v>
                </c:pt>
                <c:pt idx="6">
                  <c:v>589.05029999999999</c:v>
                </c:pt>
                <c:pt idx="7">
                  <c:v>673.08030000000008</c:v>
                </c:pt>
                <c:pt idx="8">
                  <c:v>757.11029999999994</c:v>
                </c:pt>
                <c:pt idx="9">
                  <c:v>841.14030000000002</c:v>
                </c:pt>
                <c:pt idx="10">
                  <c:v>925.1703</c:v>
                </c:pt>
                <c:pt idx="11">
                  <c:v>1009.2003</c:v>
                </c:pt>
                <c:pt idx="12">
                  <c:v>1093.2302999999999</c:v>
                </c:pt>
                <c:pt idx="13">
                  <c:v>1177.2602999999999</c:v>
                </c:pt>
                <c:pt idx="14">
                  <c:v>1261.2902999999999</c:v>
                </c:pt>
                <c:pt idx="15">
                  <c:v>1345.3203000000001</c:v>
                </c:pt>
                <c:pt idx="16">
                  <c:v>1429.3502999999998</c:v>
                </c:pt>
                <c:pt idx="17">
                  <c:v>1513.3803</c:v>
                </c:pt>
                <c:pt idx="18">
                  <c:v>1597.4103</c:v>
                </c:pt>
                <c:pt idx="19">
                  <c:v>1681.4402999999998</c:v>
                </c:pt>
                <c:pt idx="20">
                  <c:v>1765.4703</c:v>
                </c:pt>
                <c:pt idx="21">
                  <c:v>1849.5002999999999</c:v>
                </c:pt>
                <c:pt idx="22">
                  <c:v>1933.5303000000001</c:v>
                </c:pt>
                <c:pt idx="23">
                  <c:v>2017.5603000000001</c:v>
                </c:pt>
                <c:pt idx="24">
                  <c:v>2101.5902999999998</c:v>
                </c:pt>
                <c:pt idx="25">
                  <c:v>2185.6203</c:v>
                </c:pt>
                <c:pt idx="26">
                  <c:v>2269.6503000000002</c:v>
                </c:pt>
                <c:pt idx="27">
                  <c:v>2353.6803</c:v>
                </c:pt>
                <c:pt idx="28">
                  <c:v>2437.7102999999997</c:v>
                </c:pt>
                <c:pt idx="29">
                  <c:v>2521.7402999999999</c:v>
                </c:pt>
                <c:pt idx="30">
                  <c:v>2605.7703000000001</c:v>
                </c:pt>
                <c:pt idx="31">
                  <c:v>2689.8003000000003</c:v>
                </c:pt>
                <c:pt idx="32">
                  <c:v>2745.4001499999999</c:v>
                </c:pt>
                <c:pt idx="33">
                  <c:v>2801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C8C-455C-B186-99F7AFACBBE4}"/>
            </c:ext>
          </c:extLst>
        </c:ser>
        <c:ser>
          <c:idx val="8"/>
          <c:order val="5"/>
          <c:tx>
            <c:strRef>
              <c:f>'0.5-0.3'!$J$3</c:f>
              <c:strCache>
                <c:ptCount val="1"/>
                <c:pt idx="0">
                  <c:v>dt/db=0.3,L=8m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'0.5-0.3'!$L$7:$L$100</c:f>
              <c:numCache>
                <c:formatCode>General</c:formatCode>
                <c:ptCount val="94"/>
                <c:pt idx="0">
                  <c:v>0.10929999999999999</c:v>
                </c:pt>
                <c:pt idx="1">
                  <c:v>0.22191</c:v>
                </c:pt>
                <c:pt idx="2">
                  <c:v>0.33915000000000001</c:v>
                </c:pt>
                <c:pt idx="3">
                  <c:v>0.46133999999999997</c:v>
                </c:pt>
                <c:pt idx="4">
                  <c:v>0.58879999999999999</c:v>
                </c:pt>
                <c:pt idx="5">
                  <c:v>0.72187000000000001</c:v>
                </c:pt>
                <c:pt idx="6">
                  <c:v>0.86092999999999997</c:v>
                </c:pt>
                <c:pt idx="7">
                  <c:v>1.0064</c:v>
                </c:pt>
                <c:pt idx="8">
                  <c:v>1.1588000000000001</c:v>
                </c:pt>
                <c:pt idx="9">
                  <c:v>1.3185</c:v>
                </c:pt>
                <c:pt idx="10">
                  <c:v>1.4862</c:v>
                </c:pt>
                <c:pt idx="11">
                  <c:v>1.6625000000000001</c:v>
                </c:pt>
                <c:pt idx="12">
                  <c:v>1.8479000000000001</c:v>
                </c:pt>
                <c:pt idx="13">
                  <c:v>2.0432999999999999</c:v>
                </c:pt>
                <c:pt idx="14">
                  <c:v>2.2496</c:v>
                </c:pt>
                <c:pt idx="15">
                  <c:v>2.4674999999999998</c:v>
                </c:pt>
                <c:pt idx="16">
                  <c:v>2.6983000000000001</c:v>
                </c:pt>
                <c:pt idx="17">
                  <c:v>2.9430000000000001</c:v>
                </c:pt>
                <c:pt idx="18">
                  <c:v>3.2029000000000001</c:v>
                </c:pt>
                <c:pt idx="19">
                  <c:v>3.4794999999999998</c:v>
                </c:pt>
                <c:pt idx="20">
                  <c:v>3.7746</c:v>
                </c:pt>
                <c:pt idx="21">
                  <c:v>4.09</c:v>
                </c:pt>
                <c:pt idx="22">
                  <c:v>4.4278000000000004</c:v>
                </c:pt>
                <c:pt idx="23">
                  <c:v>4.7907000000000002</c:v>
                </c:pt>
                <c:pt idx="24">
                  <c:v>5.1814</c:v>
                </c:pt>
                <c:pt idx="25">
                  <c:v>5.6033999999999997</c:v>
                </c:pt>
                <c:pt idx="26">
                  <c:v>6.0606</c:v>
                </c:pt>
                <c:pt idx="27">
                  <c:v>6.5575000000000001</c:v>
                </c:pt>
                <c:pt idx="28">
                  <c:v>7.0997000000000003</c:v>
                </c:pt>
                <c:pt idx="29">
                  <c:v>7.6935000000000002</c:v>
                </c:pt>
                <c:pt idx="30">
                  <c:v>8.3468</c:v>
                </c:pt>
                <c:pt idx="31">
                  <c:v>9.0690000000000008</c:v>
                </c:pt>
                <c:pt idx="32">
                  <c:v>9.6288999999999998</c:v>
                </c:pt>
                <c:pt idx="33">
                  <c:v>10.978</c:v>
                </c:pt>
              </c:numCache>
            </c:numRef>
          </c:xVal>
          <c:yVal>
            <c:numRef>
              <c:f>'0.5-0.3'!$K$7:$K$100</c:f>
              <c:numCache>
                <c:formatCode>General</c:formatCode>
                <c:ptCount val="94"/>
                <c:pt idx="0">
                  <c:v>84.727187999999998</c:v>
                </c:pt>
                <c:pt idx="1">
                  <c:v>168.60718800000001</c:v>
                </c:pt>
                <c:pt idx="2">
                  <c:v>252.48718799999997</c:v>
                </c:pt>
                <c:pt idx="3">
                  <c:v>336.35880000000003</c:v>
                </c:pt>
                <c:pt idx="4">
                  <c:v>420.23879999999997</c:v>
                </c:pt>
                <c:pt idx="5">
                  <c:v>504.11879999999996</c:v>
                </c:pt>
                <c:pt idx="6">
                  <c:v>587.99879999999996</c:v>
                </c:pt>
                <c:pt idx="7">
                  <c:v>671.87880000000007</c:v>
                </c:pt>
                <c:pt idx="8">
                  <c:v>755.75879999999995</c:v>
                </c:pt>
                <c:pt idx="9">
                  <c:v>839.63880000000006</c:v>
                </c:pt>
                <c:pt idx="10">
                  <c:v>923.51879999999994</c:v>
                </c:pt>
                <c:pt idx="11">
                  <c:v>1007.3988000000001</c:v>
                </c:pt>
                <c:pt idx="12">
                  <c:v>1091.2788</c:v>
                </c:pt>
                <c:pt idx="13">
                  <c:v>1175.1587999999999</c:v>
                </c:pt>
                <c:pt idx="14">
                  <c:v>1259.0388</c:v>
                </c:pt>
                <c:pt idx="15">
                  <c:v>1342.9187999999999</c:v>
                </c:pt>
                <c:pt idx="16">
                  <c:v>1426.7988</c:v>
                </c:pt>
                <c:pt idx="17">
                  <c:v>1510.6787999999999</c:v>
                </c:pt>
                <c:pt idx="18">
                  <c:v>1594.5588</c:v>
                </c:pt>
                <c:pt idx="19">
                  <c:v>1678.4387999999999</c:v>
                </c:pt>
                <c:pt idx="20">
                  <c:v>1762.3188</c:v>
                </c:pt>
                <c:pt idx="21">
                  <c:v>1846.1987999999999</c:v>
                </c:pt>
                <c:pt idx="22">
                  <c:v>1930.0788</c:v>
                </c:pt>
                <c:pt idx="23">
                  <c:v>2013.9588000000001</c:v>
                </c:pt>
                <c:pt idx="24">
                  <c:v>2097.8388</c:v>
                </c:pt>
                <c:pt idx="25">
                  <c:v>2181.7188000000001</c:v>
                </c:pt>
                <c:pt idx="26">
                  <c:v>2265.5988000000002</c:v>
                </c:pt>
                <c:pt idx="27">
                  <c:v>2349.4788000000003</c:v>
                </c:pt>
                <c:pt idx="28">
                  <c:v>2433.3588</c:v>
                </c:pt>
                <c:pt idx="29">
                  <c:v>2517.2388000000001</c:v>
                </c:pt>
                <c:pt idx="30">
                  <c:v>2601.1188000000002</c:v>
                </c:pt>
                <c:pt idx="31">
                  <c:v>2684.9988000000003</c:v>
                </c:pt>
                <c:pt idx="32">
                  <c:v>2740.4993999999997</c:v>
                </c:pt>
                <c:pt idx="33">
                  <c:v>2796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C8C-455C-B186-99F7AFACBBE4}"/>
            </c:ext>
          </c:extLst>
        </c:ser>
        <c:ser>
          <c:idx val="0"/>
          <c:order val="6"/>
          <c:tx>
            <c:strRef>
              <c:f>'0.5-0.5'!$B$3</c:f>
              <c:strCache>
                <c:ptCount val="1"/>
                <c:pt idx="0">
                  <c:v>dt/db=0.5,L=6m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'0.5-0.5'!$D$7:$D$100</c:f>
              <c:numCache>
                <c:formatCode>0.00E+00</c:formatCode>
                <c:ptCount val="94"/>
                <c:pt idx="0" formatCode="General">
                  <c:v>3.5027000000000003E-2</c:v>
                </c:pt>
                <c:pt idx="1">
                  <c:v>7.0640999999999995E-2</c:v>
                </c:pt>
                <c:pt idx="2" formatCode="General">
                  <c:v>0.10686</c:v>
                </c:pt>
                <c:pt idx="3" formatCode="General">
                  <c:v>0.14369000000000001</c:v>
                </c:pt>
                <c:pt idx="4" formatCode="General">
                  <c:v>0.18115999999999999</c:v>
                </c:pt>
                <c:pt idx="5" formatCode="General">
                  <c:v>0.21928</c:v>
                </c:pt>
                <c:pt idx="6" formatCode="General">
                  <c:v>0.25807000000000002</c:v>
                </c:pt>
                <c:pt idx="7" formatCode="General">
                  <c:v>0.29754000000000003</c:v>
                </c:pt>
                <c:pt idx="8" formatCode="General">
                  <c:v>0.33772000000000002</c:v>
                </c:pt>
                <c:pt idx="9" formatCode="General">
                  <c:v>0.37863000000000002</c:v>
                </c:pt>
                <c:pt idx="10" formatCode="General">
                  <c:v>0.42027999999999999</c:v>
                </c:pt>
                <c:pt idx="11" formatCode="General">
                  <c:v>0.4627</c:v>
                </c:pt>
                <c:pt idx="12" formatCode="General">
                  <c:v>0.50590999999999997</c:v>
                </c:pt>
                <c:pt idx="13" formatCode="General">
                  <c:v>0.54991999999999996</c:v>
                </c:pt>
                <c:pt idx="14" formatCode="General">
                  <c:v>0.59477999999999998</c:v>
                </c:pt>
                <c:pt idx="15" formatCode="General">
                  <c:v>0.64049</c:v>
                </c:pt>
                <c:pt idx="16" formatCode="General">
                  <c:v>0.68708999999999998</c:v>
                </c:pt>
                <c:pt idx="17" formatCode="General">
                  <c:v>0.73460000000000003</c:v>
                </c:pt>
                <c:pt idx="18" formatCode="General">
                  <c:v>0.78305000000000002</c:v>
                </c:pt>
                <c:pt idx="19" formatCode="General">
                  <c:v>0.83245999999999998</c:v>
                </c:pt>
                <c:pt idx="20" formatCode="General">
                  <c:v>0.88288</c:v>
                </c:pt>
                <c:pt idx="21" formatCode="General">
                  <c:v>0.93432000000000004</c:v>
                </c:pt>
                <c:pt idx="22" formatCode="General">
                  <c:v>0.98682000000000003</c:v>
                </c:pt>
                <c:pt idx="23" formatCode="General">
                  <c:v>1.0404</c:v>
                </c:pt>
                <c:pt idx="24" formatCode="General">
                  <c:v>1.0952</c:v>
                </c:pt>
                <c:pt idx="25" formatCode="General">
                  <c:v>1.151</c:v>
                </c:pt>
                <c:pt idx="26" formatCode="General">
                  <c:v>1.2081999999999999</c:v>
                </c:pt>
                <c:pt idx="27" formatCode="General">
                  <c:v>1.2665</c:v>
                </c:pt>
                <c:pt idx="28" formatCode="General">
                  <c:v>1.3261000000000001</c:v>
                </c:pt>
                <c:pt idx="29" formatCode="General">
                  <c:v>1.3871</c:v>
                </c:pt>
                <c:pt idx="30" formatCode="General">
                  <c:v>1.4494</c:v>
                </c:pt>
                <c:pt idx="31" formatCode="General">
                  <c:v>1.5132000000000001</c:v>
                </c:pt>
                <c:pt idx="32" formatCode="General">
                  <c:v>1.5785</c:v>
                </c:pt>
                <c:pt idx="33" formatCode="General">
                  <c:v>1.6452</c:v>
                </c:pt>
                <c:pt idx="34" formatCode="General">
                  <c:v>1.7136</c:v>
                </c:pt>
                <c:pt idx="35" formatCode="General">
                  <c:v>1.7836000000000001</c:v>
                </c:pt>
                <c:pt idx="36" formatCode="General">
                  <c:v>1.8552999999999999</c:v>
                </c:pt>
                <c:pt idx="37" formatCode="General">
                  <c:v>1.9287000000000001</c:v>
                </c:pt>
                <c:pt idx="38" formatCode="General">
                  <c:v>2.004</c:v>
                </c:pt>
                <c:pt idx="39" formatCode="General">
                  <c:v>2.0811999999999999</c:v>
                </c:pt>
                <c:pt idx="40" formatCode="General">
                  <c:v>2.1604000000000001</c:v>
                </c:pt>
                <c:pt idx="41" formatCode="General">
                  <c:v>2.2416</c:v>
                </c:pt>
                <c:pt idx="42" formatCode="General">
                  <c:v>2.3250000000000002</c:v>
                </c:pt>
                <c:pt idx="43" formatCode="General">
                  <c:v>2.4106000000000001</c:v>
                </c:pt>
                <c:pt idx="44" formatCode="General">
                  <c:v>2.4984999999999999</c:v>
                </c:pt>
                <c:pt idx="45" formatCode="General">
                  <c:v>2.5888</c:v>
                </c:pt>
                <c:pt idx="46" formatCode="General">
                  <c:v>2.6816</c:v>
                </c:pt>
                <c:pt idx="47" formatCode="General">
                  <c:v>2.7770999999999999</c:v>
                </c:pt>
                <c:pt idx="48" formatCode="General">
                  <c:v>2.8755000000000002</c:v>
                </c:pt>
                <c:pt idx="49" formatCode="General">
                  <c:v>3.1282000000000001</c:v>
                </c:pt>
              </c:numCache>
            </c:numRef>
          </c:xVal>
          <c:yVal>
            <c:numRef>
              <c:f>'0.5-0.5'!$C$7:$C$100</c:f>
              <c:numCache>
                <c:formatCode>General</c:formatCode>
                <c:ptCount val="94"/>
                <c:pt idx="0">
                  <c:v>63.84</c:v>
                </c:pt>
                <c:pt idx="1">
                  <c:v>127.68</c:v>
                </c:pt>
                <c:pt idx="2">
                  <c:v>191.51999999999998</c:v>
                </c:pt>
                <c:pt idx="3">
                  <c:v>255.36</c:v>
                </c:pt>
                <c:pt idx="4">
                  <c:v>319.20000000000005</c:v>
                </c:pt>
                <c:pt idx="5">
                  <c:v>383.03999999999996</c:v>
                </c:pt>
                <c:pt idx="6">
                  <c:v>446.88000000000005</c:v>
                </c:pt>
                <c:pt idx="7">
                  <c:v>510.72</c:v>
                </c:pt>
                <c:pt idx="8">
                  <c:v>574.55999999999995</c:v>
                </c:pt>
                <c:pt idx="9">
                  <c:v>638.40000000000009</c:v>
                </c:pt>
                <c:pt idx="10">
                  <c:v>702.24</c:v>
                </c:pt>
                <c:pt idx="11">
                  <c:v>766.07999999999993</c:v>
                </c:pt>
                <c:pt idx="12">
                  <c:v>829.92000000000007</c:v>
                </c:pt>
                <c:pt idx="13">
                  <c:v>893.7600000000001</c:v>
                </c:pt>
                <c:pt idx="14">
                  <c:v>957.59999999999991</c:v>
                </c:pt>
                <c:pt idx="15">
                  <c:v>1021.44</c:v>
                </c:pt>
                <c:pt idx="16">
                  <c:v>1085.28</c:v>
                </c:pt>
                <c:pt idx="17">
                  <c:v>1149.1199999999999</c:v>
                </c:pt>
                <c:pt idx="18">
                  <c:v>1212.96</c:v>
                </c:pt>
                <c:pt idx="19">
                  <c:v>1276.8000000000002</c:v>
                </c:pt>
                <c:pt idx="20">
                  <c:v>1340.6399999999999</c:v>
                </c:pt>
                <c:pt idx="21">
                  <c:v>1404.48</c:v>
                </c:pt>
                <c:pt idx="22">
                  <c:v>1468.3200000000002</c:v>
                </c:pt>
                <c:pt idx="23">
                  <c:v>1532.1599999999999</c:v>
                </c:pt>
                <c:pt idx="24">
                  <c:v>1596</c:v>
                </c:pt>
                <c:pt idx="25">
                  <c:v>1659.8400000000001</c:v>
                </c:pt>
                <c:pt idx="26">
                  <c:v>1723.68</c:v>
                </c:pt>
                <c:pt idx="27">
                  <c:v>1787.5200000000002</c:v>
                </c:pt>
                <c:pt idx="28">
                  <c:v>1851.36</c:v>
                </c:pt>
                <c:pt idx="29">
                  <c:v>1915.1999999999998</c:v>
                </c:pt>
                <c:pt idx="30">
                  <c:v>1979.04</c:v>
                </c:pt>
                <c:pt idx="31">
                  <c:v>2042.88</c:v>
                </c:pt>
                <c:pt idx="32">
                  <c:v>2106.7200000000003</c:v>
                </c:pt>
                <c:pt idx="33">
                  <c:v>2170.56</c:v>
                </c:pt>
                <c:pt idx="34">
                  <c:v>2234.3999999999996</c:v>
                </c:pt>
                <c:pt idx="35">
                  <c:v>2298.2399999999998</c:v>
                </c:pt>
                <c:pt idx="36">
                  <c:v>2362.08</c:v>
                </c:pt>
                <c:pt idx="37">
                  <c:v>2425.92</c:v>
                </c:pt>
                <c:pt idx="38">
                  <c:v>2489.7600000000002</c:v>
                </c:pt>
                <c:pt idx="39">
                  <c:v>2553.6000000000004</c:v>
                </c:pt>
                <c:pt idx="40">
                  <c:v>2617.44</c:v>
                </c:pt>
                <c:pt idx="41">
                  <c:v>2681.2799999999997</c:v>
                </c:pt>
                <c:pt idx="42">
                  <c:v>2745.12</c:v>
                </c:pt>
                <c:pt idx="43">
                  <c:v>2808.96</c:v>
                </c:pt>
                <c:pt idx="44">
                  <c:v>2872.8</c:v>
                </c:pt>
                <c:pt idx="45">
                  <c:v>2936.6400000000003</c:v>
                </c:pt>
                <c:pt idx="46">
                  <c:v>3000.48</c:v>
                </c:pt>
                <c:pt idx="47">
                  <c:v>3064.3199999999997</c:v>
                </c:pt>
                <c:pt idx="48">
                  <c:v>3128.16</c:v>
                </c:pt>
                <c:pt idx="49">
                  <c:v>3192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C8C-455C-B186-99F7AFACBBE4}"/>
            </c:ext>
          </c:extLst>
        </c:ser>
        <c:ser>
          <c:idx val="1"/>
          <c:order val="7"/>
          <c:tx>
            <c:strRef>
              <c:f>'0.5-0.5'!$F$3</c:f>
              <c:strCache>
                <c:ptCount val="1"/>
                <c:pt idx="0">
                  <c:v>dt/db=0.5,L=7m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'0.5-0.5'!$H$7:$H$100</c:f>
              <c:numCache>
                <c:formatCode>General</c:formatCode>
                <c:ptCount val="94"/>
                <c:pt idx="0">
                  <c:v>5.4896E-2</c:v>
                </c:pt>
                <c:pt idx="1">
                  <c:v>0.11105</c:v>
                </c:pt>
                <c:pt idx="2">
                  <c:v>0.16852</c:v>
                </c:pt>
                <c:pt idx="3">
                  <c:v>0.22733999999999999</c:v>
                </c:pt>
                <c:pt idx="4">
                  <c:v>0.28755999999999998</c:v>
                </c:pt>
                <c:pt idx="5">
                  <c:v>0.34923999999999999</c:v>
                </c:pt>
                <c:pt idx="6">
                  <c:v>0.41243000000000002</c:v>
                </c:pt>
                <c:pt idx="7">
                  <c:v>0.47719</c:v>
                </c:pt>
                <c:pt idx="8">
                  <c:v>0.54357</c:v>
                </c:pt>
                <c:pt idx="9">
                  <c:v>0.61163999999999996</c:v>
                </c:pt>
                <c:pt idx="10">
                  <c:v>0.68147000000000002</c:v>
                </c:pt>
                <c:pt idx="11">
                  <c:v>0.75312000000000001</c:v>
                </c:pt>
                <c:pt idx="12">
                  <c:v>0.82667000000000002</c:v>
                </c:pt>
                <c:pt idx="13">
                  <c:v>0.9022</c:v>
                </c:pt>
                <c:pt idx="14">
                  <c:v>0.97979000000000005</c:v>
                </c:pt>
                <c:pt idx="15">
                  <c:v>1.0595000000000001</c:v>
                </c:pt>
                <c:pt idx="16">
                  <c:v>1.1415</c:v>
                </c:pt>
                <c:pt idx="17">
                  <c:v>1.2258</c:v>
                </c:pt>
                <c:pt idx="18">
                  <c:v>1.3125</c:v>
                </c:pt>
                <c:pt idx="19">
                  <c:v>1.4017999999999999</c:v>
                </c:pt>
                <c:pt idx="20">
                  <c:v>1.4937</c:v>
                </c:pt>
                <c:pt idx="21">
                  <c:v>1.5885</c:v>
                </c:pt>
                <c:pt idx="22">
                  <c:v>1.6860999999999999</c:v>
                </c:pt>
                <c:pt idx="23">
                  <c:v>1.7867999999999999</c:v>
                </c:pt>
                <c:pt idx="24">
                  <c:v>1.8906000000000001</c:v>
                </c:pt>
                <c:pt idx="25">
                  <c:v>1.9978</c:v>
                </c:pt>
                <c:pt idx="26">
                  <c:v>2.1086</c:v>
                </c:pt>
                <c:pt idx="27">
                  <c:v>2.2229999999999999</c:v>
                </c:pt>
                <c:pt idx="28">
                  <c:v>2.3412999999999999</c:v>
                </c:pt>
                <c:pt idx="29">
                  <c:v>2.4636999999999998</c:v>
                </c:pt>
                <c:pt idx="30">
                  <c:v>2.5903999999999998</c:v>
                </c:pt>
                <c:pt idx="31">
                  <c:v>2.7216</c:v>
                </c:pt>
                <c:pt idx="32">
                  <c:v>2.8576000000000001</c:v>
                </c:pt>
                <c:pt idx="33">
                  <c:v>2.9986999999999999</c:v>
                </c:pt>
                <c:pt idx="34">
                  <c:v>3.1450999999999998</c:v>
                </c:pt>
                <c:pt idx="35">
                  <c:v>3.2970999999999999</c:v>
                </c:pt>
                <c:pt idx="36">
                  <c:v>3.4552</c:v>
                </c:pt>
                <c:pt idx="37">
                  <c:v>3.6196000000000002</c:v>
                </c:pt>
                <c:pt idx="38">
                  <c:v>3.7907000000000002</c:v>
                </c:pt>
                <c:pt idx="39">
                  <c:v>3.9689999999999999</c:v>
                </c:pt>
                <c:pt idx="40">
                  <c:v>4.1550000000000002</c:v>
                </c:pt>
                <c:pt idx="41">
                  <c:v>4.3491</c:v>
                </c:pt>
                <c:pt idx="42">
                  <c:v>4.5518000000000001</c:v>
                </c:pt>
                <c:pt idx="43">
                  <c:v>4.7638999999999996</c:v>
                </c:pt>
                <c:pt idx="44">
                  <c:v>4.9859</c:v>
                </c:pt>
                <c:pt idx="45">
                  <c:v>5.2186000000000003</c:v>
                </c:pt>
                <c:pt idx="46">
                  <c:v>5.4626999999999999</c:v>
                </c:pt>
                <c:pt idx="47">
                  <c:v>5.7191999999999998</c:v>
                </c:pt>
                <c:pt idx="48">
                  <c:v>6.0121000000000002</c:v>
                </c:pt>
                <c:pt idx="49">
                  <c:v>6.2276999999999996</c:v>
                </c:pt>
                <c:pt idx="50">
                  <c:v>7.1753</c:v>
                </c:pt>
              </c:numCache>
            </c:numRef>
          </c:xVal>
          <c:yVal>
            <c:numRef>
              <c:f>'0.5-0.5'!$G$7:$G$100</c:f>
              <c:numCache>
                <c:formatCode>General</c:formatCode>
                <c:ptCount val="94"/>
                <c:pt idx="0">
                  <c:v>63.42</c:v>
                </c:pt>
                <c:pt idx="1">
                  <c:v>126.84</c:v>
                </c:pt>
                <c:pt idx="2">
                  <c:v>190.26</c:v>
                </c:pt>
                <c:pt idx="3">
                  <c:v>253.68</c:v>
                </c:pt>
                <c:pt idx="4">
                  <c:v>317.10000000000002</c:v>
                </c:pt>
                <c:pt idx="5">
                  <c:v>380.52</c:v>
                </c:pt>
                <c:pt idx="6">
                  <c:v>443.94000000000005</c:v>
                </c:pt>
                <c:pt idx="7">
                  <c:v>507.36</c:v>
                </c:pt>
                <c:pt idx="8">
                  <c:v>570.78</c:v>
                </c:pt>
                <c:pt idx="9">
                  <c:v>634.20000000000005</c:v>
                </c:pt>
                <c:pt idx="10">
                  <c:v>697.62</c:v>
                </c:pt>
                <c:pt idx="11">
                  <c:v>761.04</c:v>
                </c:pt>
                <c:pt idx="12">
                  <c:v>824.46</c:v>
                </c:pt>
                <c:pt idx="13">
                  <c:v>887.88000000000011</c:v>
                </c:pt>
                <c:pt idx="14">
                  <c:v>951.3</c:v>
                </c:pt>
                <c:pt idx="15">
                  <c:v>1014.72</c:v>
                </c:pt>
                <c:pt idx="16">
                  <c:v>1078.1400000000001</c:v>
                </c:pt>
                <c:pt idx="17">
                  <c:v>1141.56</c:v>
                </c:pt>
                <c:pt idx="18">
                  <c:v>1204.98</c:v>
                </c:pt>
                <c:pt idx="19">
                  <c:v>1268.4000000000001</c:v>
                </c:pt>
                <c:pt idx="20">
                  <c:v>1331.82</c:v>
                </c:pt>
                <c:pt idx="21">
                  <c:v>1395.24</c:v>
                </c:pt>
                <c:pt idx="22">
                  <c:v>1458.66</c:v>
                </c:pt>
                <c:pt idx="23">
                  <c:v>1522.08</c:v>
                </c:pt>
                <c:pt idx="24">
                  <c:v>1585.5</c:v>
                </c:pt>
                <c:pt idx="25">
                  <c:v>1648.92</c:v>
                </c:pt>
                <c:pt idx="26">
                  <c:v>1712.3400000000001</c:v>
                </c:pt>
                <c:pt idx="27">
                  <c:v>1775.7600000000002</c:v>
                </c:pt>
                <c:pt idx="28">
                  <c:v>1839.1799999999998</c:v>
                </c:pt>
                <c:pt idx="29">
                  <c:v>1902.6</c:v>
                </c:pt>
                <c:pt idx="30">
                  <c:v>1966.02</c:v>
                </c:pt>
                <c:pt idx="31">
                  <c:v>2029.44</c:v>
                </c:pt>
                <c:pt idx="32">
                  <c:v>2092.86</c:v>
                </c:pt>
                <c:pt idx="33">
                  <c:v>2156.2800000000002</c:v>
                </c:pt>
                <c:pt idx="34">
                  <c:v>2219.6999999999998</c:v>
                </c:pt>
                <c:pt idx="35">
                  <c:v>2283.12</c:v>
                </c:pt>
                <c:pt idx="36">
                  <c:v>2346.54</c:v>
                </c:pt>
                <c:pt idx="37">
                  <c:v>2409.96</c:v>
                </c:pt>
                <c:pt idx="38">
                  <c:v>2473.38</c:v>
                </c:pt>
                <c:pt idx="39">
                  <c:v>2536.8000000000002</c:v>
                </c:pt>
                <c:pt idx="40">
                  <c:v>2600.2199999999998</c:v>
                </c:pt>
                <c:pt idx="41">
                  <c:v>2663.64</c:v>
                </c:pt>
                <c:pt idx="42">
                  <c:v>2727.06</c:v>
                </c:pt>
                <c:pt idx="43">
                  <c:v>2790.48</c:v>
                </c:pt>
                <c:pt idx="44">
                  <c:v>2853.9</c:v>
                </c:pt>
                <c:pt idx="45">
                  <c:v>2917.32</c:v>
                </c:pt>
                <c:pt idx="46">
                  <c:v>2980.74</c:v>
                </c:pt>
                <c:pt idx="47">
                  <c:v>3044.16</c:v>
                </c:pt>
                <c:pt idx="48">
                  <c:v>3107.58</c:v>
                </c:pt>
                <c:pt idx="49">
                  <c:v>3139.29</c:v>
                </c:pt>
                <c:pt idx="50">
                  <c:v>3171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C8C-455C-B186-99F7AFACBBE4}"/>
            </c:ext>
          </c:extLst>
        </c:ser>
        <c:ser>
          <c:idx val="2"/>
          <c:order val="8"/>
          <c:tx>
            <c:strRef>
              <c:f>'0.5-0.5'!$J$3</c:f>
              <c:strCache>
                <c:ptCount val="1"/>
                <c:pt idx="0">
                  <c:v>dt/db=0.5,L=8m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'0.5-0.5'!$L$7:$L$100</c:f>
              <c:numCache>
                <c:formatCode>General</c:formatCode>
                <c:ptCount val="94"/>
                <c:pt idx="0" formatCode="0.00E+00">
                  <c:v>7.6398999999999995E-2</c:v>
                </c:pt>
                <c:pt idx="1">
                  <c:v>0.15497</c:v>
                </c:pt>
                <c:pt idx="2">
                  <c:v>0.23580000000000001</c:v>
                </c:pt>
                <c:pt idx="3">
                  <c:v>0.31899</c:v>
                </c:pt>
                <c:pt idx="4">
                  <c:v>0.40466000000000002</c:v>
                </c:pt>
                <c:pt idx="5">
                  <c:v>0.49291000000000001</c:v>
                </c:pt>
                <c:pt idx="6">
                  <c:v>0.58386000000000005</c:v>
                </c:pt>
                <c:pt idx="7">
                  <c:v>0.67764999999999997</c:v>
                </c:pt>
                <c:pt idx="8">
                  <c:v>0.77439999999999998</c:v>
                </c:pt>
                <c:pt idx="9">
                  <c:v>0.87426000000000004</c:v>
                </c:pt>
                <c:pt idx="10">
                  <c:v>0.97738999999999998</c:v>
                </c:pt>
                <c:pt idx="11">
                  <c:v>1.0839000000000001</c:v>
                </c:pt>
                <c:pt idx="12">
                  <c:v>1.1940999999999999</c:v>
                </c:pt>
                <c:pt idx="13">
                  <c:v>1.3081</c:v>
                </c:pt>
                <c:pt idx="14">
                  <c:v>1.4259999999999999</c:v>
                </c:pt>
                <c:pt idx="15">
                  <c:v>1.5482</c:v>
                </c:pt>
                <c:pt idx="16">
                  <c:v>1.6748000000000001</c:v>
                </c:pt>
                <c:pt idx="17">
                  <c:v>1.806</c:v>
                </c:pt>
                <c:pt idx="18">
                  <c:v>1.9422999999999999</c:v>
                </c:pt>
                <c:pt idx="19">
                  <c:v>2.0838000000000001</c:v>
                </c:pt>
                <c:pt idx="20">
                  <c:v>2.2307999999999999</c:v>
                </c:pt>
                <c:pt idx="21">
                  <c:v>2.3837000000000002</c:v>
                </c:pt>
                <c:pt idx="22">
                  <c:v>2.5428999999999999</c:v>
                </c:pt>
                <c:pt idx="23">
                  <c:v>2.7086999999999999</c:v>
                </c:pt>
                <c:pt idx="24">
                  <c:v>2.8816000000000002</c:v>
                </c:pt>
                <c:pt idx="25">
                  <c:v>3.0621</c:v>
                </c:pt>
                <c:pt idx="26">
                  <c:v>3.2505999999999999</c:v>
                </c:pt>
                <c:pt idx="27">
                  <c:v>3.4477000000000002</c:v>
                </c:pt>
                <c:pt idx="28">
                  <c:v>3.6539000000000001</c:v>
                </c:pt>
                <c:pt idx="29">
                  <c:v>3.8700999999999999</c:v>
                </c:pt>
                <c:pt idx="30">
                  <c:v>4.0968999999999998</c:v>
                </c:pt>
                <c:pt idx="31">
                  <c:v>4.335</c:v>
                </c:pt>
                <c:pt idx="32">
                  <c:v>4.5854999999999997</c:v>
                </c:pt>
                <c:pt idx="33">
                  <c:v>4.8491999999999997</c:v>
                </c:pt>
                <c:pt idx="34">
                  <c:v>5.1272000000000002</c:v>
                </c:pt>
                <c:pt idx="35">
                  <c:v>5.4207999999999998</c:v>
                </c:pt>
                <c:pt idx="36">
                  <c:v>5.7313000000000001</c:v>
                </c:pt>
                <c:pt idx="37">
                  <c:v>6.0602</c:v>
                </c:pt>
                <c:pt idx="38">
                  <c:v>6.4092000000000002</c:v>
                </c:pt>
                <c:pt idx="39">
                  <c:v>6.7803000000000004</c:v>
                </c:pt>
                <c:pt idx="40">
                  <c:v>7.1755000000000004</c:v>
                </c:pt>
                <c:pt idx="41">
                  <c:v>7.5972999999999997</c:v>
                </c:pt>
                <c:pt idx="42">
                  <c:v>8.0485000000000007</c:v>
                </c:pt>
                <c:pt idx="43">
                  <c:v>8.5324000000000009</c:v>
                </c:pt>
                <c:pt idx="44">
                  <c:v>9.0525000000000002</c:v>
                </c:pt>
                <c:pt idx="45">
                  <c:v>9.6130999999999993</c:v>
                </c:pt>
                <c:pt idx="46">
                  <c:v>10.218999999999999</c:v>
                </c:pt>
                <c:pt idx="47">
                  <c:v>10.877000000000001</c:v>
                </c:pt>
                <c:pt idx="48">
                  <c:v>11.731</c:v>
                </c:pt>
                <c:pt idx="49">
                  <c:v>15.471</c:v>
                </c:pt>
              </c:numCache>
            </c:numRef>
          </c:xVal>
          <c:yVal>
            <c:numRef>
              <c:f>'0.5-0.5'!$K$7:$K$100</c:f>
              <c:numCache>
                <c:formatCode>General</c:formatCode>
                <c:ptCount val="94"/>
                <c:pt idx="0">
                  <c:v>59.32</c:v>
                </c:pt>
                <c:pt idx="1">
                  <c:v>118.64</c:v>
                </c:pt>
                <c:pt idx="2">
                  <c:v>177.95999999999998</c:v>
                </c:pt>
                <c:pt idx="3">
                  <c:v>237.28</c:v>
                </c:pt>
                <c:pt idx="4">
                  <c:v>296.60000000000002</c:v>
                </c:pt>
                <c:pt idx="5">
                  <c:v>355.91999999999996</c:v>
                </c:pt>
                <c:pt idx="6">
                  <c:v>415.24000000000007</c:v>
                </c:pt>
                <c:pt idx="7">
                  <c:v>474.56</c:v>
                </c:pt>
                <c:pt idx="8">
                  <c:v>533.88</c:v>
                </c:pt>
                <c:pt idx="9">
                  <c:v>593.20000000000005</c:v>
                </c:pt>
                <c:pt idx="10">
                  <c:v>652.52</c:v>
                </c:pt>
                <c:pt idx="11">
                  <c:v>711.83999999999992</c:v>
                </c:pt>
                <c:pt idx="12">
                  <c:v>771.16000000000008</c:v>
                </c:pt>
                <c:pt idx="13">
                  <c:v>830.48000000000013</c:v>
                </c:pt>
                <c:pt idx="14">
                  <c:v>889.8</c:v>
                </c:pt>
                <c:pt idx="15">
                  <c:v>949.12</c:v>
                </c:pt>
                <c:pt idx="16">
                  <c:v>1008.44</c:v>
                </c:pt>
                <c:pt idx="17">
                  <c:v>1067.76</c:v>
                </c:pt>
                <c:pt idx="18">
                  <c:v>1127.08</c:v>
                </c:pt>
                <c:pt idx="19">
                  <c:v>1186.4000000000001</c:v>
                </c:pt>
                <c:pt idx="20">
                  <c:v>1245.72</c:v>
                </c:pt>
                <c:pt idx="21">
                  <c:v>1305.04</c:v>
                </c:pt>
                <c:pt idx="22">
                  <c:v>1364.3600000000001</c:v>
                </c:pt>
                <c:pt idx="23">
                  <c:v>1423.6799999999998</c:v>
                </c:pt>
                <c:pt idx="24">
                  <c:v>1483</c:v>
                </c:pt>
                <c:pt idx="25">
                  <c:v>1542.3200000000002</c:v>
                </c:pt>
                <c:pt idx="26">
                  <c:v>1601.64</c:v>
                </c:pt>
                <c:pt idx="27">
                  <c:v>1660.9600000000003</c:v>
                </c:pt>
                <c:pt idx="28">
                  <c:v>1720.28</c:v>
                </c:pt>
                <c:pt idx="29">
                  <c:v>1779.6</c:v>
                </c:pt>
                <c:pt idx="30">
                  <c:v>1838.92</c:v>
                </c:pt>
                <c:pt idx="31">
                  <c:v>1898.24</c:v>
                </c:pt>
                <c:pt idx="32">
                  <c:v>1957.5600000000002</c:v>
                </c:pt>
                <c:pt idx="33">
                  <c:v>2016.88</c:v>
                </c:pt>
                <c:pt idx="34">
                  <c:v>2076.1999999999998</c:v>
                </c:pt>
                <c:pt idx="35">
                  <c:v>2135.52</c:v>
                </c:pt>
                <c:pt idx="36">
                  <c:v>2194.84</c:v>
                </c:pt>
                <c:pt idx="37">
                  <c:v>2254.16</c:v>
                </c:pt>
                <c:pt idx="38">
                  <c:v>2313.48</c:v>
                </c:pt>
                <c:pt idx="39">
                  <c:v>2372.8000000000002</c:v>
                </c:pt>
                <c:pt idx="40">
                  <c:v>2432.12</c:v>
                </c:pt>
                <c:pt idx="41">
                  <c:v>2491.44</c:v>
                </c:pt>
                <c:pt idx="42">
                  <c:v>2550.7599999999998</c:v>
                </c:pt>
                <c:pt idx="43">
                  <c:v>2610.08</c:v>
                </c:pt>
                <c:pt idx="44">
                  <c:v>2669.4</c:v>
                </c:pt>
                <c:pt idx="45">
                  <c:v>2728.7200000000003</c:v>
                </c:pt>
                <c:pt idx="46">
                  <c:v>2788.04</c:v>
                </c:pt>
                <c:pt idx="47">
                  <c:v>2847.3599999999997</c:v>
                </c:pt>
                <c:pt idx="48">
                  <c:v>2906.68</c:v>
                </c:pt>
                <c:pt idx="49">
                  <c:v>2966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C8C-455C-B186-99F7AFAC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Δ</a:t>
                </a:r>
                <a:r>
                  <a:rPr lang="en-US" sz="1000" b="0" i="0" baseline="0">
                    <a:effectLst/>
                  </a:rPr>
                  <a:t>, mm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'0.7-0.3'!$B$3</c:f>
              <c:strCache>
                <c:ptCount val="1"/>
                <c:pt idx="0">
                  <c:v>dt/db=0.3,L=6m</c:v>
                </c:pt>
              </c:strCache>
            </c:strRef>
          </c:tx>
          <c:spPr>
            <a:ln w="44450" cap="rnd" cmpd="tri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'0.7-0.3'!$D$7:$D$100</c:f>
              <c:numCache>
                <c:formatCode>0.00E+00</c:formatCode>
                <c:ptCount val="94"/>
                <c:pt idx="0" formatCode="General">
                  <c:v>2.5817E-2</c:v>
                </c:pt>
                <c:pt idx="1">
                  <c:v>5.1938999999999999E-2</c:v>
                </c:pt>
                <c:pt idx="2">
                  <c:v>7.8371999999999997E-2</c:v>
                </c:pt>
                <c:pt idx="3" formatCode="General">
                  <c:v>0.10512000000000001</c:v>
                </c:pt>
                <c:pt idx="4" formatCode="General">
                  <c:v>0.13219</c:v>
                </c:pt>
                <c:pt idx="5" formatCode="General">
                  <c:v>0.15959000000000001</c:v>
                </c:pt>
                <c:pt idx="6" formatCode="General">
                  <c:v>0.18733</c:v>
                </c:pt>
                <c:pt idx="7" formatCode="General">
                  <c:v>0.21540999999999999</c:v>
                </c:pt>
                <c:pt idx="8" formatCode="General">
                  <c:v>0.24382999999999999</c:v>
                </c:pt>
                <c:pt idx="9" formatCode="General">
                  <c:v>0.27261000000000002</c:v>
                </c:pt>
                <c:pt idx="10" formatCode="General">
                  <c:v>0.30175999999999997</c:v>
                </c:pt>
                <c:pt idx="11" formatCode="General">
                  <c:v>0.33127000000000001</c:v>
                </c:pt>
                <c:pt idx="12" formatCode="General">
                  <c:v>0.36115999999999998</c:v>
                </c:pt>
                <c:pt idx="13" formatCode="General">
                  <c:v>0.39143</c:v>
                </c:pt>
                <c:pt idx="14" formatCode="General">
                  <c:v>0.42209999999999998</c:v>
                </c:pt>
                <c:pt idx="15" formatCode="General">
                  <c:v>0.45316000000000001</c:v>
                </c:pt>
                <c:pt idx="16" formatCode="General">
                  <c:v>0.48463000000000001</c:v>
                </c:pt>
                <c:pt idx="17" formatCode="General">
                  <c:v>0.51651999999999998</c:v>
                </c:pt>
                <c:pt idx="18" formatCode="General">
                  <c:v>0.54883999999999999</c:v>
                </c:pt>
                <c:pt idx="19" formatCode="General">
                  <c:v>0.58157999999999999</c:v>
                </c:pt>
                <c:pt idx="20" formatCode="General">
                  <c:v>0.61477999999999999</c:v>
                </c:pt>
                <c:pt idx="21" formatCode="General">
                  <c:v>0.64842</c:v>
                </c:pt>
                <c:pt idx="22" formatCode="General">
                  <c:v>0.68252999999999997</c:v>
                </c:pt>
                <c:pt idx="23" formatCode="General">
                  <c:v>0.71709999999999996</c:v>
                </c:pt>
                <c:pt idx="24" formatCode="General">
                  <c:v>0.75217000000000001</c:v>
                </c:pt>
                <c:pt idx="25" formatCode="General">
                  <c:v>0.78771999999999998</c:v>
                </c:pt>
                <c:pt idx="26" formatCode="General">
                  <c:v>0.82377999999999996</c:v>
                </c:pt>
                <c:pt idx="27" formatCode="General">
                  <c:v>0.86034999999999995</c:v>
                </c:pt>
                <c:pt idx="28" formatCode="General">
                  <c:v>0.89744999999999997</c:v>
                </c:pt>
                <c:pt idx="29" formatCode="General">
                  <c:v>0.93508999999999998</c:v>
                </c:pt>
                <c:pt idx="30" formatCode="General">
                  <c:v>0.97328000000000003</c:v>
                </c:pt>
                <c:pt idx="31" formatCode="General">
                  <c:v>1.012</c:v>
                </c:pt>
                <c:pt idx="32" formatCode="General">
                  <c:v>1.0513999999999999</c:v>
                </c:pt>
                <c:pt idx="33" formatCode="General">
                  <c:v>1.0912999999999999</c:v>
                </c:pt>
                <c:pt idx="34" formatCode="General">
                  <c:v>1.1317999999999999</c:v>
                </c:pt>
                <c:pt idx="35" formatCode="General">
                  <c:v>1.1729000000000001</c:v>
                </c:pt>
                <c:pt idx="36" formatCode="General">
                  <c:v>1.2146999999999999</c:v>
                </c:pt>
                <c:pt idx="37" formatCode="General">
                  <c:v>1.2571000000000001</c:v>
                </c:pt>
                <c:pt idx="38" formatCode="General">
                  <c:v>1.3002</c:v>
                </c:pt>
                <c:pt idx="39" formatCode="General">
                  <c:v>1.3440000000000001</c:v>
                </c:pt>
                <c:pt idx="40" formatCode="General">
                  <c:v>1.3884000000000001</c:v>
                </c:pt>
                <c:pt idx="41" formatCode="General">
                  <c:v>1.4336</c:v>
                </c:pt>
                <c:pt idx="42" formatCode="General">
                  <c:v>1.4795</c:v>
                </c:pt>
                <c:pt idx="43" formatCode="General">
                  <c:v>1.5261</c:v>
                </c:pt>
                <c:pt idx="44" formatCode="General">
                  <c:v>1.5736000000000001</c:v>
                </c:pt>
                <c:pt idx="45" formatCode="General">
                  <c:v>1.6217999999999999</c:v>
                </c:pt>
                <c:pt idx="46" formatCode="General">
                  <c:v>1.6708000000000001</c:v>
                </c:pt>
                <c:pt idx="47" formatCode="General">
                  <c:v>1.7205999999999999</c:v>
                </c:pt>
                <c:pt idx="48" formatCode="General">
                  <c:v>1.7713000000000001</c:v>
                </c:pt>
                <c:pt idx="49" formatCode="General">
                  <c:v>1.9738</c:v>
                </c:pt>
              </c:numCache>
            </c:numRef>
          </c:xVal>
          <c:yVal>
            <c:numRef>
              <c:f>'0.7-0.3'!$C$7:$C$100</c:f>
              <c:numCache>
                <c:formatCode>General</c:formatCode>
                <c:ptCount val="94"/>
                <c:pt idx="0">
                  <c:v>74.320000000000007</c:v>
                </c:pt>
                <c:pt idx="1">
                  <c:v>148.64000000000001</c:v>
                </c:pt>
                <c:pt idx="2">
                  <c:v>222.95999999999998</c:v>
                </c:pt>
                <c:pt idx="3">
                  <c:v>297.28000000000003</c:v>
                </c:pt>
                <c:pt idx="4">
                  <c:v>371.6</c:v>
                </c:pt>
                <c:pt idx="5">
                  <c:v>445.91999999999996</c:v>
                </c:pt>
                <c:pt idx="6">
                  <c:v>520.24</c:v>
                </c:pt>
                <c:pt idx="7">
                  <c:v>594.56000000000006</c:v>
                </c:pt>
                <c:pt idx="8">
                  <c:v>668.88</c:v>
                </c:pt>
                <c:pt idx="9">
                  <c:v>743.2</c:v>
                </c:pt>
                <c:pt idx="10">
                  <c:v>817.52</c:v>
                </c:pt>
                <c:pt idx="11">
                  <c:v>891.83999999999992</c:v>
                </c:pt>
                <c:pt idx="12">
                  <c:v>966.16000000000008</c:v>
                </c:pt>
                <c:pt idx="13">
                  <c:v>1040.48</c:v>
                </c:pt>
                <c:pt idx="14">
                  <c:v>1114.8</c:v>
                </c:pt>
                <c:pt idx="15">
                  <c:v>1189.1200000000001</c:v>
                </c:pt>
                <c:pt idx="16">
                  <c:v>1263.44</c:v>
                </c:pt>
                <c:pt idx="17">
                  <c:v>1337.76</c:v>
                </c:pt>
                <c:pt idx="18">
                  <c:v>1412.08</c:v>
                </c:pt>
                <c:pt idx="19">
                  <c:v>1486.4</c:v>
                </c:pt>
                <c:pt idx="20">
                  <c:v>1560.72</c:v>
                </c:pt>
                <c:pt idx="21">
                  <c:v>1635.04</c:v>
                </c:pt>
                <c:pt idx="22">
                  <c:v>1709.3600000000001</c:v>
                </c:pt>
                <c:pt idx="23">
                  <c:v>1783.6799999999998</c:v>
                </c:pt>
                <c:pt idx="24">
                  <c:v>1858</c:v>
                </c:pt>
                <c:pt idx="25">
                  <c:v>1932.3200000000002</c:v>
                </c:pt>
                <c:pt idx="26">
                  <c:v>2006.64</c:v>
                </c:pt>
                <c:pt idx="27">
                  <c:v>2080.96</c:v>
                </c:pt>
                <c:pt idx="28">
                  <c:v>2155.2799999999997</c:v>
                </c:pt>
                <c:pt idx="29">
                  <c:v>2229.6</c:v>
                </c:pt>
                <c:pt idx="30">
                  <c:v>2303.92</c:v>
                </c:pt>
                <c:pt idx="31">
                  <c:v>2378.2400000000002</c:v>
                </c:pt>
                <c:pt idx="32">
                  <c:v>2452.56</c:v>
                </c:pt>
                <c:pt idx="33">
                  <c:v>2526.88</c:v>
                </c:pt>
                <c:pt idx="34">
                  <c:v>2601.1999999999998</c:v>
                </c:pt>
                <c:pt idx="35">
                  <c:v>2675.52</c:v>
                </c:pt>
                <c:pt idx="36">
                  <c:v>2749.84</c:v>
                </c:pt>
                <c:pt idx="37">
                  <c:v>2824.16</c:v>
                </c:pt>
                <c:pt idx="38">
                  <c:v>2898.48</c:v>
                </c:pt>
                <c:pt idx="39">
                  <c:v>2972.8</c:v>
                </c:pt>
                <c:pt idx="40">
                  <c:v>3047.12</c:v>
                </c:pt>
                <c:pt idx="41">
                  <c:v>3121.44</c:v>
                </c:pt>
                <c:pt idx="42">
                  <c:v>3195.7599999999998</c:v>
                </c:pt>
                <c:pt idx="43">
                  <c:v>3270.08</c:v>
                </c:pt>
                <c:pt idx="44">
                  <c:v>3344.4</c:v>
                </c:pt>
                <c:pt idx="45">
                  <c:v>3418.7200000000003</c:v>
                </c:pt>
                <c:pt idx="46">
                  <c:v>3493.04</c:v>
                </c:pt>
                <c:pt idx="47">
                  <c:v>3567.3599999999997</c:v>
                </c:pt>
                <c:pt idx="48">
                  <c:v>3641.68</c:v>
                </c:pt>
                <c:pt idx="49">
                  <c:v>3716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9C-43DA-B5B1-E88455A7EA4C}"/>
            </c:ext>
          </c:extLst>
        </c:ser>
        <c:ser>
          <c:idx val="1"/>
          <c:order val="1"/>
          <c:tx>
            <c:strRef>
              <c:f>'0.7-0.3'!$F$3</c:f>
              <c:strCache>
                <c:ptCount val="1"/>
                <c:pt idx="0">
                  <c:v>dt/db=0.3,L=7m</c:v>
                </c:pt>
              </c:strCache>
            </c:strRef>
          </c:tx>
          <c:spPr>
            <a:ln w="44450" cap="rnd" cmpd="tri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'0.7-0.3'!$H$7:$H$100</c:f>
              <c:numCache>
                <c:formatCode>0.00E+00</c:formatCode>
                <c:ptCount val="94"/>
                <c:pt idx="0">
                  <c:v>4.0245999999999997E-2</c:v>
                </c:pt>
                <c:pt idx="1">
                  <c:v>8.1151000000000001E-2</c:v>
                </c:pt>
                <c:pt idx="2" formatCode="General">
                  <c:v>0.12273000000000001</c:v>
                </c:pt>
                <c:pt idx="3" formatCode="General">
                  <c:v>0.16500000000000001</c:v>
                </c:pt>
                <c:pt idx="4" formatCode="General">
                  <c:v>0.20799000000000001</c:v>
                </c:pt>
                <c:pt idx="5" formatCode="General">
                  <c:v>0.25169999999999998</c:v>
                </c:pt>
                <c:pt idx="6" formatCode="General">
                  <c:v>0.29616999999999999</c:v>
                </c:pt>
                <c:pt idx="7" formatCode="General">
                  <c:v>0.34139999999999998</c:v>
                </c:pt>
                <c:pt idx="8" formatCode="General">
                  <c:v>0.38741999999999999</c:v>
                </c:pt>
                <c:pt idx="9" formatCode="General">
                  <c:v>0.43425000000000002</c:v>
                </c:pt>
                <c:pt idx="10" formatCode="General">
                  <c:v>0.48192000000000002</c:v>
                </c:pt>
                <c:pt idx="11" formatCode="General">
                  <c:v>0.53044000000000002</c:v>
                </c:pt>
                <c:pt idx="12" formatCode="General">
                  <c:v>0.57984999999999998</c:v>
                </c:pt>
                <c:pt idx="13" formatCode="General">
                  <c:v>0.63014999999999999</c:v>
                </c:pt>
                <c:pt idx="14" formatCode="General">
                  <c:v>0.68139000000000005</c:v>
                </c:pt>
                <c:pt idx="15" formatCode="General">
                  <c:v>0.73358999999999996</c:v>
                </c:pt>
                <c:pt idx="16" formatCode="General">
                  <c:v>0.78676999999999997</c:v>
                </c:pt>
                <c:pt idx="17" formatCode="General">
                  <c:v>0.84096000000000004</c:v>
                </c:pt>
                <c:pt idx="18" formatCode="General">
                  <c:v>0.8962</c:v>
                </c:pt>
                <c:pt idx="19" formatCode="General">
                  <c:v>0.95250999999999997</c:v>
                </c:pt>
                <c:pt idx="20" formatCode="General">
                  <c:v>1.0099</c:v>
                </c:pt>
                <c:pt idx="21" formatCode="General">
                  <c:v>1.0685</c:v>
                </c:pt>
                <c:pt idx="22" formatCode="General">
                  <c:v>1.1282000000000001</c:v>
                </c:pt>
                <c:pt idx="23" formatCode="General">
                  <c:v>1.1892</c:v>
                </c:pt>
                <c:pt idx="24" formatCode="General">
                  <c:v>1.2514000000000001</c:v>
                </c:pt>
                <c:pt idx="25" formatCode="General">
                  <c:v>1.3149</c:v>
                </c:pt>
                <c:pt idx="26" formatCode="General">
                  <c:v>1.3796999999999999</c:v>
                </c:pt>
                <c:pt idx="27" formatCode="General">
                  <c:v>1.4459</c:v>
                </c:pt>
                <c:pt idx="28" formatCode="General">
                  <c:v>1.5135000000000001</c:v>
                </c:pt>
                <c:pt idx="29" formatCode="General">
                  <c:v>1.5826</c:v>
                </c:pt>
                <c:pt idx="30" formatCode="General">
                  <c:v>1.6532</c:v>
                </c:pt>
                <c:pt idx="31" formatCode="General">
                  <c:v>1.7254</c:v>
                </c:pt>
                <c:pt idx="32" formatCode="General">
                  <c:v>1.7991999999999999</c:v>
                </c:pt>
                <c:pt idx="33" formatCode="General">
                  <c:v>1.8747</c:v>
                </c:pt>
                <c:pt idx="34" formatCode="General">
                  <c:v>1.9519</c:v>
                </c:pt>
                <c:pt idx="35" formatCode="General">
                  <c:v>2.0308999999999999</c:v>
                </c:pt>
                <c:pt idx="36" formatCode="General">
                  <c:v>2.1116999999999999</c:v>
                </c:pt>
                <c:pt idx="37" formatCode="General">
                  <c:v>2.1945000000000001</c:v>
                </c:pt>
                <c:pt idx="38" formatCode="General">
                  <c:v>2.2793000000000001</c:v>
                </c:pt>
                <c:pt idx="39" formatCode="General">
                  <c:v>2.3662000000000001</c:v>
                </c:pt>
                <c:pt idx="40" formatCode="General">
                  <c:v>2.4552999999999998</c:v>
                </c:pt>
                <c:pt idx="41" formatCode="General">
                  <c:v>2.5465</c:v>
                </c:pt>
                <c:pt idx="42" formatCode="General">
                  <c:v>2.6400999999999999</c:v>
                </c:pt>
                <c:pt idx="43" formatCode="General">
                  <c:v>2.7361</c:v>
                </c:pt>
                <c:pt idx="44" formatCode="General">
                  <c:v>2.8346</c:v>
                </c:pt>
                <c:pt idx="45" formatCode="General">
                  <c:v>2.9358</c:v>
                </c:pt>
                <c:pt idx="46" formatCode="General">
                  <c:v>3.0396000000000001</c:v>
                </c:pt>
                <c:pt idx="47" formatCode="General">
                  <c:v>3.1463000000000001</c:v>
                </c:pt>
                <c:pt idx="48" formatCode="General">
                  <c:v>3.2559999999999998</c:v>
                </c:pt>
                <c:pt idx="49" formatCode="General">
                  <c:v>3.5434999999999999</c:v>
                </c:pt>
              </c:numCache>
            </c:numRef>
          </c:xVal>
          <c:yVal>
            <c:numRef>
              <c:f>'0.7-0.3'!$G$7:$G$100</c:f>
              <c:numCache>
                <c:formatCode>General</c:formatCode>
                <c:ptCount val="94"/>
                <c:pt idx="0">
                  <c:v>74.06</c:v>
                </c:pt>
                <c:pt idx="1">
                  <c:v>148.12</c:v>
                </c:pt>
                <c:pt idx="2">
                  <c:v>222.17999999999998</c:v>
                </c:pt>
                <c:pt idx="3">
                  <c:v>296.24</c:v>
                </c:pt>
                <c:pt idx="4">
                  <c:v>370.3</c:v>
                </c:pt>
                <c:pt idx="5">
                  <c:v>444.35999999999996</c:v>
                </c:pt>
                <c:pt idx="6">
                  <c:v>518.42000000000007</c:v>
                </c:pt>
                <c:pt idx="7">
                  <c:v>592.48</c:v>
                </c:pt>
                <c:pt idx="8">
                  <c:v>666.54</c:v>
                </c:pt>
                <c:pt idx="9">
                  <c:v>740.6</c:v>
                </c:pt>
                <c:pt idx="10">
                  <c:v>814.66</c:v>
                </c:pt>
                <c:pt idx="11">
                  <c:v>888.71999999999991</c:v>
                </c:pt>
                <c:pt idx="12">
                  <c:v>962.78000000000009</c:v>
                </c:pt>
                <c:pt idx="13">
                  <c:v>1036.8400000000001</c:v>
                </c:pt>
                <c:pt idx="14">
                  <c:v>1110.8999999999999</c:v>
                </c:pt>
                <c:pt idx="15">
                  <c:v>1184.96</c:v>
                </c:pt>
                <c:pt idx="16">
                  <c:v>1259.02</c:v>
                </c:pt>
                <c:pt idx="17">
                  <c:v>1333.08</c:v>
                </c:pt>
                <c:pt idx="18">
                  <c:v>1407.14</c:v>
                </c:pt>
                <c:pt idx="19">
                  <c:v>1481.2</c:v>
                </c:pt>
                <c:pt idx="20">
                  <c:v>1555.26</c:v>
                </c:pt>
                <c:pt idx="21">
                  <c:v>1629.32</c:v>
                </c:pt>
                <c:pt idx="22">
                  <c:v>1703.38</c:v>
                </c:pt>
                <c:pt idx="23">
                  <c:v>1777.4399999999998</c:v>
                </c:pt>
                <c:pt idx="24">
                  <c:v>1851.5</c:v>
                </c:pt>
                <c:pt idx="25">
                  <c:v>1925.5600000000002</c:v>
                </c:pt>
                <c:pt idx="26">
                  <c:v>1999.6200000000001</c:v>
                </c:pt>
                <c:pt idx="27">
                  <c:v>2073.6800000000003</c:v>
                </c:pt>
                <c:pt idx="28">
                  <c:v>2147.7399999999998</c:v>
                </c:pt>
                <c:pt idx="29">
                  <c:v>2221.7999999999997</c:v>
                </c:pt>
                <c:pt idx="30">
                  <c:v>2295.86</c:v>
                </c:pt>
                <c:pt idx="31">
                  <c:v>2369.92</c:v>
                </c:pt>
                <c:pt idx="32">
                  <c:v>2443.98</c:v>
                </c:pt>
                <c:pt idx="33">
                  <c:v>2518.04</c:v>
                </c:pt>
                <c:pt idx="34">
                  <c:v>2592.1</c:v>
                </c:pt>
                <c:pt idx="35">
                  <c:v>2666.16</c:v>
                </c:pt>
                <c:pt idx="36">
                  <c:v>2740.22</c:v>
                </c:pt>
                <c:pt idx="37">
                  <c:v>2814.28</c:v>
                </c:pt>
                <c:pt idx="38">
                  <c:v>2888.34</c:v>
                </c:pt>
                <c:pt idx="39">
                  <c:v>2962.4</c:v>
                </c:pt>
                <c:pt idx="40">
                  <c:v>3036.46</c:v>
                </c:pt>
                <c:pt idx="41">
                  <c:v>3110.52</c:v>
                </c:pt>
                <c:pt idx="42">
                  <c:v>3184.58</c:v>
                </c:pt>
                <c:pt idx="43">
                  <c:v>3258.64</c:v>
                </c:pt>
                <c:pt idx="44">
                  <c:v>3332.7000000000003</c:v>
                </c:pt>
                <c:pt idx="45">
                  <c:v>3406.76</c:v>
                </c:pt>
                <c:pt idx="46">
                  <c:v>3480.8199999999997</c:v>
                </c:pt>
                <c:pt idx="47">
                  <c:v>3554.8799999999997</c:v>
                </c:pt>
                <c:pt idx="48">
                  <c:v>3628.94</c:v>
                </c:pt>
                <c:pt idx="49">
                  <c:v>3703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9C-43DA-B5B1-E88455A7EA4C}"/>
            </c:ext>
          </c:extLst>
        </c:ser>
        <c:ser>
          <c:idx val="2"/>
          <c:order val="2"/>
          <c:tx>
            <c:strRef>
              <c:f>'0.7-0.3'!$J$3</c:f>
              <c:strCache>
                <c:ptCount val="1"/>
                <c:pt idx="0">
                  <c:v>dt/db=0.3,L=8m</c:v>
                </c:pt>
              </c:strCache>
            </c:strRef>
          </c:tx>
          <c:spPr>
            <a:ln w="44450" cap="rnd" cmpd="tri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'0.7-0.3'!$L$7:$L$100</c:f>
              <c:numCache>
                <c:formatCode>0.00E+00</c:formatCode>
                <c:ptCount val="94"/>
                <c:pt idx="0">
                  <c:v>2.9523000000000001E-2</c:v>
                </c:pt>
                <c:pt idx="1">
                  <c:v>5.9360999999999997E-2</c:v>
                </c:pt>
                <c:pt idx="2" formatCode="General">
                  <c:v>0.10471999999999999</c:v>
                </c:pt>
                <c:pt idx="3" formatCode="General">
                  <c:v>0.16635</c:v>
                </c:pt>
                <c:pt idx="4" formatCode="General">
                  <c:v>0.22933999999999999</c:v>
                </c:pt>
                <c:pt idx="5" formatCode="General">
                  <c:v>0.29374</c:v>
                </c:pt>
                <c:pt idx="6" formatCode="General">
                  <c:v>0.35959000000000002</c:v>
                </c:pt>
                <c:pt idx="7" formatCode="General">
                  <c:v>0.42693999999999999</c:v>
                </c:pt>
                <c:pt idx="8" formatCode="General">
                  <c:v>0.49585000000000001</c:v>
                </c:pt>
                <c:pt idx="9" formatCode="General">
                  <c:v>0.56637999999999999</c:v>
                </c:pt>
                <c:pt idx="10" formatCode="General">
                  <c:v>0.63856999999999997</c:v>
                </c:pt>
                <c:pt idx="11" formatCode="General">
                  <c:v>0.71250000000000002</c:v>
                </c:pt>
                <c:pt idx="12" formatCode="General">
                  <c:v>0.78822000000000003</c:v>
                </c:pt>
                <c:pt idx="13" formatCode="General">
                  <c:v>0.86580999999999997</c:v>
                </c:pt>
                <c:pt idx="14" formatCode="General">
                  <c:v>0.94533</c:v>
                </c:pt>
                <c:pt idx="15" formatCode="General">
                  <c:v>1.0268999999999999</c:v>
                </c:pt>
                <c:pt idx="16" formatCode="General">
                  <c:v>1.1105</c:v>
                </c:pt>
                <c:pt idx="17" formatCode="General">
                  <c:v>1.1962999999999999</c:v>
                </c:pt>
                <c:pt idx="18" formatCode="General">
                  <c:v>1.2843</c:v>
                </c:pt>
                <c:pt idx="19" formatCode="General">
                  <c:v>1.3747</c:v>
                </c:pt>
                <c:pt idx="20" formatCode="General">
                  <c:v>1.4675</c:v>
                </c:pt>
                <c:pt idx="21" formatCode="General">
                  <c:v>1.5629</c:v>
                </c:pt>
                <c:pt idx="22" formatCode="General">
                  <c:v>1.661</c:v>
                </c:pt>
                <c:pt idx="23" formatCode="General">
                  <c:v>1.7618</c:v>
                </c:pt>
                <c:pt idx="24" formatCode="General">
                  <c:v>1.8653999999999999</c:v>
                </c:pt>
                <c:pt idx="25" formatCode="General">
                  <c:v>1.9722</c:v>
                </c:pt>
                <c:pt idx="26" formatCode="General">
                  <c:v>2.0819999999999999</c:v>
                </c:pt>
                <c:pt idx="27" formatCode="General">
                  <c:v>2.1951999999999998</c:v>
                </c:pt>
                <c:pt idx="28" formatCode="General">
                  <c:v>2.3117999999999999</c:v>
                </c:pt>
                <c:pt idx="29" formatCode="General">
                  <c:v>2.4319999999999999</c:v>
                </c:pt>
                <c:pt idx="30" formatCode="General">
                  <c:v>2.5558999999999998</c:v>
                </c:pt>
                <c:pt idx="31" formatCode="General">
                  <c:v>2.6839</c:v>
                </c:pt>
                <c:pt idx="32" formatCode="General">
                  <c:v>2.8159999999999998</c:v>
                </c:pt>
                <c:pt idx="33" formatCode="General">
                  <c:v>2.9525000000000001</c:v>
                </c:pt>
                <c:pt idx="34" formatCode="General">
                  <c:v>3.0935000000000001</c:v>
                </c:pt>
                <c:pt idx="35" formatCode="General">
                  <c:v>3.2393999999999998</c:v>
                </c:pt>
                <c:pt idx="36" formatCode="General">
                  <c:v>3.3902999999999999</c:v>
                </c:pt>
                <c:pt idx="37" formatCode="General">
                  <c:v>3.5467</c:v>
                </c:pt>
                <c:pt idx="38" formatCode="General">
                  <c:v>3.7086000000000001</c:v>
                </c:pt>
                <c:pt idx="39" formatCode="General">
                  <c:v>3.8765000000000001</c:v>
                </c:pt>
                <c:pt idx="40" formatCode="General">
                  <c:v>4.0507</c:v>
                </c:pt>
                <c:pt idx="41" formatCode="General">
                  <c:v>4.2316000000000003</c:v>
                </c:pt>
                <c:pt idx="42" formatCode="General">
                  <c:v>4.4195000000000002</c:v>
                </c:pt>
                <c:pt idx="43" formatCode="General">
                  <c:v>4.6148999999999996</c:v>
                </c:pt>
                <c:pt idx="44" formatCode="General">
                  <c:v>4.8182</c:v>
                </c:pt>
                <c:pt idx="45" formatCode="General">
                  <c:v>5.0298999999999996</c:v>
                </c:pt>
                <c:pt idx="46" formatCode="General">
                  <c:v>5.2506000000000004</c:v>
                </c:pt>
                <c:pt idx="47" formatCode="General">
                  <c:v>5.4808000000000003</c:v>
                </c:pt>
                <c:pt idx="48" formatCode="General">
                  <c:v>5.7213000000000003</c:v>
                </c:pt>
                <c:pt idx="49" formatCode="General">
                  <c:v>5.9725999999999999</c:v>
                </c:pt>
                <c:pt idx="50" formatCode="General">
                  <c:v>6.1364999999999998</c:v>
                </c:pt>
                <c:pt idx="51" formatCode="General">
                  <c:v>6.4791999999999996</c:v>
                </c:pt>
              </c:numCache>
            </c:numRef>
          </c:xVal>
          <c:yVal>
            <c:numRef>
              <c:f>'0.7-0.3'!$K$7:$K$100</c:f>
              <c:numCache>
                <c:formatCode>General</c:formatCode>
                <c:ptCount val="94"/>
                <c:pt idx="0">
                  <c:v>36.869999999999997</c:v>
                </c:pt>
                <c:pt idx="1">
                  <c:v>73.739999999999995</c:v>
                </c:pt>
                <c:pt idx="2">
                  <c:v>129.04500000000002</c:v>
                </c:pt>
                <c:pt idx="3">
                  <c:v>202.785</c:v>
                </c:pt>
                <c:pt idx="4">
                  <c:v>276.52499999999998</c:v>
                </c:pt>
                <c:pt idx="5">
                  <c:v>350.26499999999999</c:v>
                </c:pt>
                <c:pt idx="6">
                  <c:v>424.005</c:v>
                </c:pt>
                <c:pt idx="7">
                  <c:v>497.745</c:v>
                </c:pt>
                <c:pt idx="8">
                  <c:v>571.48500000000001</c:v>
                </c:pt>
                <c:pt idx="9">
                  <c:v>645.22499999999991</c:v>
                </c:pt>
                <c:pt idx="10">
                  <c:v>718.96500000000003</c:v>
                </c:pt>
                <c:pt idx="11">
                  <c:v>792.70500000000004</c:v>
                </c:pt>
                <c:pt idx="12">
                  <c:v>866.44499999999994</c:v>
                </c:pt>
                <c:pt idx="13">
                  <c:v>940.18500000000006</c:v>
                </c:pt>
                <c:pt idx="14">
                  <c:v>1013.9250000000001</c:v>
                </c:pt>
                <c:pt idx="15">
                  <c:v>1087.665</c:v>
                </c:pt>
                <c:pt idx="16">
                  <c:v>1161.405</c:v>
                </c:pt>
                <c:pt idx="17">
                  <c:v>1235.145</c:v>
                </c:pt>
                <c:pt idx="18">
                  <c:v>1308.885</c:v>
                </c:pt>
                <c:pt idx="19">
                  <c:v>1382.625</c:v>
                </c:pt>
                <c:pt idx="20">
                  <c:v>1456.365</c:v>
                </c:pt>
                <c:pt idx="21">
                  <c:v>1530.105</c:v>
                </c:pt>
                <c:pt idx="22">
                  <c:v>1603.845</c:v>
                </c:pt>
                <c:pt idx="23">
                  <c:v>1677.585</c:v>
                </c:pt>
                <c:pt idx="24">
                  <c:v>1751.3249999999998</c:v>
                </c:pt>
                <c:pt idx="25">
                  <c:v>1825.0650000000001</c:v>
                </c:pt>
                <c:pt idx="26">
                  <c:v>1898.8050000000001</c:v>
                </c:pt>
                <c:pt idx="27">
                  <c:v>1972.5450000000001</c:v>
                </c:pt>
                <c:pt idx="28">
                  <c:v>2046.2850000000001</c:v>
                </c:pt>
                <c:pt idx="29">
                  <c:v>2120.0249999999996</c:v>
                </c:pt>
                <c:pt idx="30">
                  <c:v>2193.7649999999999</c:v>
                </c:pt>
                <c:pt idx="31">
                  <c:v>2267.5050000000001</c:v>
                </c:pt>
                <c:pt idx="32">
                  <c:v>2341.2449999999999</c:v>
                </c:pt>
                <c:pt idx="33">
                  <c:v>2414.9850000000001</c:v>
                </c:pt>
                <c:pt idx="34">
                  <c:v>2488.7250000000004</c:v>
                </c:pt>
                <c:pt idx="35">
                  <c:v>2562.4649999999997</c:v>
                </c:pt>
                <c:pt idx="36">
                  <c:v>2636.2049999999999</c:v>
                </c:pt>
                <c:pt idx="37">
                  <c:v>2709.9450000000002</c:v>
                </c:pt>
                <c:pt idx="38">
                  <c:v>2783.6849999999999</c:v>
                </c:pt>
                <c:pt idx="39">
                  <c:v>2857.4250000000002</c:v>
                </c:pt>
                <c:pt idx="40">
                  <c:v>2931.165</c:v>
                </c:pt>
                <c:pt idx="41">
                  <c:v>3004.9049999999997</c:v>
                </c:pt>
                <c:pt idx="42">
                  <c:v>3078.645</c:v>
                </c:pt>
                <c:pt idx="43">
                  <c:v>3152.3849999999998</c:v>
                </c:pt>
                <c:pt idx="44">
                  <c:v>3226.125</c:v>
                </c:pt>
                <c:pt idx="45">
                  <c:v>3299.8650000000002</c:v>
                </c:pt>
                <c:pt idx="46">
                  <c:v>3373.605</c:v>
                </c:pt>
                <c:pt idx="47">
                  <c:v>3447.3450000000003</c:v>
                </c:pt>
                <c:pt idx="48">
                  <c:v>3521.085</c:v>
                </c:pt>
                <c:pt idx="49">
                  <c:v>3594.8249999999998</c:v>
                </c:pt>
                <c:pt idx="50">
                  <c:v>3640.9125000000004</c:v>
                </c:pt>
                <c:pt idx="51">
                  <c:v>3687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9C-43DA-B5B1-E88455A7E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Δ</a:t>
                </a:r>
                <a:r>
                  <a:rPr lang="en-US" sz="1000" b="0" i="0" baseline="0">
                    <a:effectLst/>
                  </a:rPr>
                  <a:t>, mm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'0.7-0.5'!$B$3</c:f>
              <c:strCache>
                <c:ptCount val="1"/>
                <c:pt idx="0">
                  <c:v>dt/db=0.5,L=6m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'0.7-0.5'!$D$7:$D$100</c:f>
              <c:numCache>
                <c:formatCode>General</c:formatCode>
                <c:ptCount val="94"/>
                <c:pt idx="0">
                  <c:v>2.8264999999999998E-2</c:v>
                </c:pt>
                <c:pt idx="1">
                  <c:v>5.6897999999999997E-2</c:v>
                </c:pt>
                <c:pt idx="2">
                  <c:v>8.5906999999999997E-2</c:v>
                </c:pt>
                <c:pt idx="3">
                  <c:v>0.1153</c:v>
                </c:pt>
                <c:pt idx="4">
                  <c:v>0.14507999999999999</c:v>
                </c:pt>
                <c:pt idx="5">
                  <c:v>0.17527000000000001</c:v>
                </c:pt>
                <c:pt idx="6">
                  <c:v>0.20585999999999999</c:v>
                </c:pt>
                <c:pt idx="7">
                  <c:v>0.23687</c:v>
                </c:pt>
                <c:pt idx="8">
                  <c:v>0.26830999999999999</c:v>
                </c:pt>
                <c:pt idx="9">
                  <c:v>0.30018</c:v>
                </c:pt>
                <c:pt idx="10">
                  <c:v>0.33250000000000002</c:v>
                </c:pt>
                <c:pt idx="11">
                  <c:v>0.36526999999999998</c:v>
                </c:pt>
                <c:pt idx="12">
                  <c:v>0.39850999999999998</c:v>
                </c:pt>
                <c:pt idx="13">
                  <c:v>0.43221999999999999</c:v>
                </c:pt>
                <c:pt idx="14">
                  <c:v>0.46642</c:v>
                </c:pt>
                <c:pt idx="15">
                  <c:v>0.50112000000000001</c:v>
                </c:pt>
                <c:pt idx="16">
                  <c:v>0.53632000000000002</c:v>
                </c:pt>
                <c:pt idx="17">
                  <c:v>0.57203999999999999</c:v>
                </c:pt>
                <c:pt idx="18">
                  <c:v>0.60829999999999995</c:v>
                </c:pt>
                <c:pt idx="19">
                  <c:v>0.64510000000000001</c:v>
                </c:pt>
                <c:pt idx="20">
                  <c:v>0.68245</c:v>
                </c:pt>
                <c:pt idx="21">
                  <c:v>0.72038000000000002</c:v>
                </c:pt>
                <c:pt idx="22">
                  <c:v>0.75888999999999995</c:v>
                </c:pt>
                <c:pt idx="23">
                  <c:v>0.79800000000000004</c:v>
                </c:pt>
                <c:pt idx="24">
                  <c:v>0.83772000000000002</c:v>
                </c:pt>
                <c:pt idx="25">
                  <c:v>0.87807000000000002</c:v>
                </c:pt>
                <c:pt idx="26">
                  <c:v>0.91907000000000005</c:v>
                </c:pt>
                <c:pt idx="27">
                  <c:v>0.96072000000000002</c:v>
                </c:pt>
                <c:pt idx="28">
                  <c:v>1.0029999999999999</c:v>
                </c:pt>
                <c:pt idx="29">
                  <c:v>1.0461</c:v>
                </c:pt>
                <c:pt idx="30">
                  <c:v>1.0898000000000001</c:v>
                </c:pt>
                <c:pt idx="31">
                  <c:v>1.1343000000000001</c:v>
                </c:pt>
                <c:pt idx="32">
                  <c:v>1.1795</c:v>
                </c:pt>
                <c:pt idx="33">
                  <c:v>1.2254</c:v>
                </c:pt>
                <c:pt idx="34">
                  <c:v>1.2722</c:v>
                </c:pt>
                <c:pt idx="35">
                  <c:v>1.3198000000000001</c:v>
                </c:pt>
                <c:pt idx="36">
                  <c:v>1.3682000000000001</c:v>
                </c:pt>
                <c:pt idx="37">
                  <c:v>1.4174</c:v>
                </c:pt>
                <c:pt idx="38">
                  <c:v>1.4676</c:v>
                </c:pt>
                <c:pt idx="39">
                  <c:v>1.5185999999999999</c:v>
                </c:pt>
                <c:pt idx="40">
                  <c:v>1.5705</c:v>
                </c:pt>
                <c:pt idx="41">
                  <c:v>1.6234999999999999</c:v>
                </c:pt>
                <c:pt idx="42">
                  <c:v>1.6773</c:v>
                </c:pt>
                <c:pt idx="43">
                  <c:v>1.7322</c:v>
                </c:pt>
                <c:pt idx="44">
                  <c:v>1.7882</c:v>
                </c:pt>
                <c:pt idx="45">
                  <c:v>1.8452</c:v>
                </c:pt>
                <c:pt idx="46">
                  <c:v>1.9033</c:v>
                </c:pt>
                <c:pt idx="47">
                  <c:v>1.9624999999999999</c:v>
                </c:pt>
                <c:pt idx="48">
                  <c:v>2.0228999999999999</c:v>
                </c:pt>
                <c:pt idx="49">
                  <c:v>2.2132000000000001</c:v>
                </c:pt>
              </c:numCache>
            </c:numRef>
          </c:xVal>
          <c:yVal>
            <c:numRef>
              <c:f>'0.7-0.5'!$C$7:$C$100</c:f>
              <c:numCache>
                <c:formatCode>General</c:formatCode>
                <c:ptCount val="94"/>
                <c:pt idx="0">
                  <c:v>81.72</c:v>
                </c:pt>
                <c:pt idx="1">
                  <c:v>163.44</c:v>
                </c:pt>
                <c:pt idx="2">
                  <c:v>245.16</c:v>
                </c:pt>
                <c:pt idx="3">
                  <c:v>326.88</c:v>
                </c:pt>
                <c:pt idx="4">
                  <c:v>408.6</c:v>
                </c:pt>
                <c:pt idx="5">
                  <c:v>490.32</c:v>
                </c:pt>
                <c:pt idx="6">
                  <c:v>572.04000000000008</c:v>
                </c:pt>
                <c:pt idx="7">
                  <c:v>653.76</c:v>
                </c:pt>
                <c:pt idx="8">
                  <c:v>735.48</c:v>
                </c:pt>
                <c:pt idx="9">
                  <c:v>817.2</c:v>
                </c:pt>
                <c:pt idx="10">
                  <c:v>898.92</c:v>
                </c:pt>
                <c:pt idx="11">
                  <c:v>980.64</c:v>
                </c:pt>
                <c:pt idx="12">
                  <c:v>1062.3600000000001</c:v>
                </c:pt>
                <c:pt idx="13">
                  <c:v>1144.0800000000002</c:v>
                </c:pt>
                <c:pt idx="14">
                  <c:v>1225.8</c:v>
                </c:pt>
                <c:pt idx="15">
                  <c:v>1307.52</c:v>
                </c:pt>
                <c:pt idx="16">
                  <c:v>1389.24</c:v>
                </c:pt>
                <c:pt idx="17">
                  <c:v>1470.96</c:v>
                </c:pt>
                <c:pt idx="18">
                  <c:v>1552.68</c:v>
                </c:pt>
                <c:pt idx="19">
                  <c:v>1634.4</c:v>
                </c:pt>
                <c:pt idx="20">
                  <c:v>1716.12</c:v>
                </c:pt>
                <c:pt idx="21">
                  <c:v>1797.84</c:v>
                </c:pt>
                <c:pt idx="22">
                  <c:v>1879.5600000000002</c:v>
                </c:pt>
                <c:pt idx="23">
                  <c:v>1961.28</c:v>
                </c:pt>
                <c:pt idx="24">
                  <c:v>2043</c:v>
                </c:pt>
                <c:pt idx="25">
                  <c:v>2124.7200000000003</c:v>
                </c:pt>
                <c:pt idx="26">
                  <c:v>2206.44</c:v>
                </c:pt>
                <c:pt idx="27">
                  <c:v>2288.1600000000003</c:v>
                </c:pt>
                <c:pt idx="28">
                  <c:v>2369.8799999999997</c:v>
                </c:pt>
                <c:pt idx="29">
                  <c:v>2451.6</c:v>
                </c:pt>
                <c:pt idx="30">
                  <c:v>2533.3200000000002</c:v>
                </c:pt>
                <c:pt idx="31">
                  <c:v>2615.04</c:v>
                </c:pt>
                <c:pt idx="32">
                  <c:v>2696.76</c:v>
                </c:pt>
                <c:pt idx="33">
                  <c:v>2778.48</c:v>
                </c:pt>
                <c:pt idx="34">
                  <c:v>2860.2</c:v>
                </c:pt>
                <c:pt idx="35">
                  <c:v>2941.92</c:v>
                </c:pt>
                <c:pt idx="36">
                  <c:v>3023.64</c:v>
                </c:pt>
                <c:pt idx="37">
                  <c:v>3105.36</c:v>
                </c:pt>
                <c:pt idx="38">
                  <c:v>3187.08</c:v>
                </c:pt>
                <c:pt idx="39">
                  <c:v>3268.8</c:v>
                </c:pt>
                <c:pt idx="40">
                  <c:v>3350.52</c:v>
                </c:pt>
                <c:pt idx="41">
                  <c:v>3432.24</c:v>
                </c:pt>
                <c:pt idx="42">
                  <c:v>3513.96</c:v>
                </c:pt>
                <c:pt idx="43">
                  <c:v>3595.68</c:v>
                </c:pt>
                <c:pt idx="44">
                  <c:v>3677.4</c:v>
                </c:pt>
                <c:pt idx="45">
                  <c:v>3759.1200000000003</c:v>
                </c:pt>
                <c:pt idx="46">
                  <c:v>3840.8399999999997</c:v>
                </c:pt>
                <c:pt idx="47">
                  <c:v>3922.56</c:v>
                </c:pt>
                <c:pt idx="48">
                  <c:v>4004.2799999999997</c:v>
                </c:pt>
                <c:pt idx="49">
                  <c:v>4086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EF-4742-AD6F-A6361EEAECA1}"/>
            </c:ext>
          </c:extLst>
        </c:ser>
        <c:ser>
          <c:idx val="1"/>
          <c:order val="1"/>
          <c:tx>
            <c:strRef>
              <c:f>'0.7-0.5'!$F$3</c:f>
              <c:strCache>
                <c:ptCount val="1"/>
                <c:pt idx="0">
                  <c:v>dt/db=0.5,L=7m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'0.7-0.5'!$H$7:$H$100</c:f>
              <c:numCache>
                <c:formatCode>General</c:formatCode>
                <c:ptCount val="94"/>
                <c:pt idx="0">
                  <c:v>4.4139999999999999E-2</c:v>
                </c:pt>
                <c:pt idx="1">
                  <c:v>8.9077000000000003E-2</c:v>
                </c:pt>
                <c:pt idx="2">
                  <c:v>0.13483000000000001</c:v>
                </c:pt>
                <c:pt idx="3">
                  <c:v>0.18143000000000001</c:v>
                </c:pt>
                <c:pt idx="4">
                  <c:v>0.22889000000000001</c:v>
                </c:pt>
                <c:pt idx="5">
                  <c:v>0.27725</c:v>
                </c:pt>
                <c:pt idx="6">
                  <c:v>0.32651999999999998</c:v>
                </c:pt>
                <c:pt idx="7">
                  <c:v>0.37674000000000002</c:v>
                </c:pt>
                <c:pt idx="8">
                  <c:v>0.42792999999999998</c:v>
                </c:pt>
                <c:pt idx="9">
                  <c:v>0.48011999999999999</c:v>
                </c:pt>
                <c:pt idx="10">
                  <c:v>0.53334000000000004</c:v>
                </c:pt>
                <c:pt idx="11">
                  <c:v>0.58762999999999999</c:v>
                </c:pt>
                <c:pt idx="12">
                  <c:v>0.64302000000000004</c:v>
                </c:pt>
                <c:pt idx="13">
                  <c:v>0.69952999999999999</c:v>
                </c:pt>
                <c:pt idx="14">
                  <c:v>0.75721000000000005</c:v>
                </c:pt>
                <c:pt idx="15">
                  <c:v>0.81610000000000005</c:v>
                </c:pt>
                <c:pt idx="16">
                  <c:v>0.87622999999999995</c:v>
                </c:pt>
                <c:pt idx="17">
                  <c:v>0.93764999999999998</c:v>
                </c:pt>
                <c:pt idx="18">
                  <c:v>1.0004</c:v>
                </c:pt>
                <c:pt idx="19">
                  <c:v>1.0645</c:v>
                </c:pt>
                <c:pt idx="20">
                  <c:v>1.1299999999999999</c:v>
                </c:pt>
                <c:pt idx="21">
                  <c:v>1.1970000000000001</c:v>
                </c:pt>
                <c:pt idx="22">
                  <c:v>1.2655000000000001</c:v>
                </c:pt>
                <c:pt idx="23">
                  <c:v>1.3355999999999999</c:v>
                </c:pt>
                <c:pt idx="24">
                  <c:v>1.4073</c:v>
                </c:pt>
                <c:pt idx="25">
                  <c:v>1.4806999999999999</c:v>
                </c:pt>
                <c:pt idx="26">
                  <c:v>1.5559000000000001</c:v>
                </c:pt>
                <c:pt idx="27">
                  <c:v>1.6328</c:v>
                </c:pt>
                <c:pt idx="28">
                  <c:v>1.7117</c:v>
                </c:pt>
                <c:pt idx="29">
                  <c:v>1.7924</c:v>
                </c:pt>
                <c:pt idx="30">
                  <c:v>1.8752</c:v>
                </c:pt>
                <c:pt idx="31">
                  <c:v>1.9601</c:v>
                </c:pt>
                <c:pt idx="32">
                  <c:v>2.0472000000000001</c:v>
                </c:pt>
                <c:pt idx="33">
                  <c:v>2.1364999999999998</c:v>
                </c:pt>
                <c:pt idx="34">
                  <c:v>2.2282000000000002</c:v>
                </c:pt>
                <c:pt idx="35">
                  <c:v>2.3224</c:v>
                </c:pt>
                <c:pt idx="36">
                  <c:v>2.4190999999999998</c:v>
                </c:pt>
                <c:pt idx="37">
                  <c:v>2.5185</c:v>
                </c:pt>
                <c:pt idx="38">
                  <c:v>2.6206</c:v>
                </c:pt>
                <c:pt idx="39">
                  <c:v>2.7256999999999998</c:v>
                </c:pt>
                <c:pt idx="40">
                  <c:v>2.8336999999999999</c:v>
                </c:pt>
                <c:pt idx="41">
                  <c:v>2.9449999999999998</c:v>
                </c:pt>
                <c:pt idx="42">
                  <c:v>3.0594999999999999</c:v>
                </c:pt>
                <c:pt idx="43">
                  <c:v>3.1775000000000002</c:v>
                </c:pt>
                <c:pt idx="44">
                  <c:v>3.2991000000000001</c:v>
                </c:pt>
                <c:pt idx="45">
                  <c:v>3.4243999999999999</c:v>
                </c:pt>
                <c:pt idx="46">
                  <c:v>3.5537999999999998</c:v>
                </c:pt>
                <c:pt idx="47">
                  <c:v>3.6871999999999998</c:v>
                </c:pt>
                <c:pt idx="48">
                  <c:v>3.8250999999999999</c:v>
                </c:pt>
                <c:pt idx="49">
                  <c:v>4.2065000000000001</c:v>
                </c:pt>
              </c:numCache>
            </c:numRef>
          </c:xVal>
          <c:yVal>
            <c:numRef>
              <c:f>'0.7-0.5'!$G$7:$G$100</c:f>
              <c:numCache>
                <c:formatCode>General</c:formatCode>
                <c:ptCount val="94"/>
                <c:pt idx="0">
                  <c:v>81.400000000000006</c:v>
                </c:pt>
                <c:pt idx="1">
                  <c:v>162.80000000000001</c:v>
                </c:pt>
                <c:pt idx="2">
                  <c:v>244.2</c:v>
                </c:pt>
                <c:pt idx="3">
                  <c:v>325.60000000000002</c:v>
                </c:pt>
                <c:pt idx="4">
                  <c:v>407</c:v>
                </c:pt>
                <c:pt idx="5">
                  <c:v>488.4</c:v>
                </c:pt>
                <c:pt idx="6">
                  <c:v>569.80000000000007</c:v>
                </c:pt>
                <c:pt idx="7">
                  <c:v>651.20000000000005</c:v>
                </c:pt>
                <c:pt idx="8">
                  <c:v>732.6</c:v>
                </c:pt>
                <c:pt idx="9">
                  <c:v>814</c:v>
                </c:pt>
                <c:pt idx="10">
                  <c:v>895.4</c:v>
                </c:pt>
                <c:pt idx="11">
                  <c:v>976.8</c:v>
                </c:pt>
                <c:pt idx="12">
                  <c:v>1058.2</c:v>
                </c:pt>
                <c:pt idx="13">
                  <c:v>1139.6000000000001</c:v>
                </c:pt>
                <c:pt idx="14">
                  <c:v>1221</c:v>
                </c:pt>
                <c:pt idx="15">
                  <c:v>1302.4000000000001</c:v>
                </c:pt>
                <c:pt idx="16">
                  <c:v>1383.8000000000002</c:v>
                </c:pt>
                <c:pt idx="17">
                  <c:v>1465.2</c:v>
                </c:pt>
                <c:pt idx="18">
                  <c:v>1546.6</c:v>
                </c:pt>
                <c:pt idx="19">
                  <c:v>1628</c:v>
                </c:pt>
                <c:pt idx="20">
                  <c:v>1709.3999999999999</c:v>
                </c:pt>
                <c:pt idx="21">
                  <c:v>1790.8</c:v>
                </c:pt>
                <c:pt idx="22">
                  <c:v>1872.2</c:v>
                </c:pt>
                <c:pt idx="23">
                  <c:v>1953.6</c:v>
                </c:pt>
                <c:pt idx="24">
                  <c:v>2035</c:v>
                </c:pt>
                <c:pt idx="25">
                  <c:v>2116.4</c:v>
                </c:pt>
                <c:pt idx="26">
                  <c:v>2197.8000000000002</c:v>
                </c:pt>
                <c:pt idx="27">
                  <c:v>2279.2000000000003</c:v>
                </c:pt>
                <c:pt idx="28">
                  <c:v>2360.6</c:v>
                </c:pt>
                <c:pt idx="29">
                  <c:v>2442</c:v>
                </c:pt>
                <c:pt idx="30">
                  <c:v>2523.4</c:v>
                </c:pt>
                <c:pt idx="31">
                  <c:v>2604.8000000000002</c:v>
                </c:pt>
                <c:pt idx="32">
                  <c:v>2686.2000000000003</c:v>
                </c:pt>
                <c:pt idx="33">
                  <c:v>2767.6000000000004</c:v>
                </c:pt>
                <c:pt idx="34">
                  <c:v>2849</c:v>
                </c:pt>
                <c:pt idx="35">
                  <c:v>2930.4</c:v>
                </c:pt>
                <c:pt idx="36">
                  <c:v>3011.8</c:v>
                </c:pt>
                <c:pt idx="37">
                  <c:v>3093.2</c:v>
                </c:pt>
                <c:pt idx="38">
                  <c:v>3174.6</c:v>
                </c:pt>
                <c:pt idx="39">
                  <c:v>3256</c:v>
                </c:pt>
                <c:pt idx="40">
                  <c:v>3337.3999999999996</c:v>
                </c:pt>
                <c:pt idx="41">
                  <c:v>3418.7999999999997</c:v>
                </c:pt>
                <c:pt idx="42">
                  <c:v>3500.2</c:v>
                </c:pt>
                <c:pt idx="43">
                  <c:v>3581.6</c:v>
                </c:pt>
                <c:pt idx="44">
                  <c:v>3663</c:v>
                </c:pt>
                <c:pt idx="45">
                  <c:v>3744.4</c:v>
                </c:pt>
                <c:pt idx="46">
                  <c:v>3825.7999999999997</c:v>
                </c:pt>
                <c:pt idx="47">
                  <c:v>3907.2</c:v>
                </c:pt>
                <c:pt idx="48">
                  <c:v>3988.6</c:v>
                </c:pt>
                <c:pt idx="49">
                  <c:v>4070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EF-4742-AD6F-A6361EEAECA1}"/>
            </c:ext>
          </c:extLst>
        </c:ser>
        <c:ser>
          <c:idx val="2"/>
          <c:order val="2"/>
          <c:tx>
            <c:strRef>
              <c:f>'0.7-0.5'!$J$3</c:f>
              <c:strCache>
                <c:ptCount val="1"/>
                <c:pt idx="0">
                  <c:v>dt/db=0.5,L=8m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'0.7-0.5'!$L$7:$L$100</c:f>
              <c:numCache>
                <c:formatCode>General</c:formatCode>
                <c:ptCount val="94"/>
                <c:pt idx="0">
                  <c:v>6.4499000000000001E-2</c:v>
                </c:pt>
                <c:pt idx="1">
                  <c:v>0.13052</c:v>
                </c:pt>
                <c:pt idx="2">
                  <c:v>0.19811000000000001</c:v>
                </c:pt>
                <c:pt idx="3">
                  <c:v>0.26733000000000001</c:v>
                </c:pt>
                <c:pt idx="4">
                  <c:v>0.33825</c:v>
                </c:pt>
                <c:pt idx="5">
                  <c:v>0.41093000000000002</c:v>
                </c:pt>
                <c:pt idx="6">
                  <c:v>0.48542999999999997</c:v>
                </c:pt>
                <c:pt idx="7">
                  <c:v>0.56183000000000005</c:v>
                </c:pt>
                <c:pt idx="8">
                  <c:v>0.64019999999999999</c:v>
                </c:pt>
                <c:pt idx="9">
                  <c:v>0.72062000000000004</c:v>
                </c:pt>
                <c:pt idx="10">
                  <c:v>0.80317000000000005</c:v>
                </c:pt>
                <c:pt idx="11">
                  <c:v>0.88793999999999995</c:v>
                </c:pt>
                <c:pt idx="12">
                  <c:v>0.97502</c:v>
                </c:pt>
                <c:pt idx="13">
                  <c:v>1.0645</c:v>
                </c:pt>
                <c:pt idx="14">
                  <c:v>1.1565000000000001</c:v>
                </c:pt>
                <c:pt idx="15">
                  <c:v>1.2511000000000001</c:v>
                </c:pt>
                <c:pt idx="16">
                  <c:v>1.3485</c:v>
                </c:pt>
                <c:pt idx="17">
                  <c:v>1.4487000000000001</c:v>
                </c:pt>
                <c:pt idx="18">
                  <c:v>1.5519000000000001</c:v>
                </c:pt>
                <c:pt idx="19">
                  <c:v>1.6581999999999999</c:v>
                </c:pt>
                <c:pt idx="20">
                  <c:v>1.7678</c:v>
                </c:pt>
                <c:pt idx="21">
                  <c:v>1.8809</c:v>
                </c:pt>
                <c:pt idx="22">
                  <c:v>1.9975000000000001</c:v>
                </c:pt>
                <c:pt idx="23">
                  <c:v>2.1177999999999999</c:v>
                </c:pt>
                <c:pt idx="24">
                  <c:v>2.2422</c:v>
                </c:pt>
                <c:pt idx="25">
                  <c:v>2.3706999999999998</c:v>
                </c:pt>
                <c:pt idx="26">
                  <c:v>2.5034999999999998</c:v>
                </c:pt>
                <c:pt idx="27">
                  <c:v>2.641</c:v>
                </c:pt>
                <c:pt idx="28">
                  <c:v>2.7831999999999999</c:v>
                </c:pt>
                <c:pt idx="29">
                  <c:v>2.9306000000000001</c:v>
                </c:pt>
                <c:pt idx="30">
                  <c:v>3.0834000000000001</c:v>
                </c:pt>
                <c:pt idx="31">
                  <c:v>3.2418999999999998</c:v>
                </c:pt>
                <c:pt idx="32">
                  <c:v>3.4062999999999999</c:v>
                </c:pt>
                <c:pt idx="33">
                  <c:v>3.5771999999999999</c:v>
                </c:pt>
                <c:pt idx="34">
                  <c:v>3.7547999999999999</c:v>
                </c:pt>
                <c:pt idx="35">
                  <c:v>3.9394999999999998</c:v>
                </c:pt>
                <c:pt idx="36">
                  <c:v>4.1318999999999999</c:v>
                </c:pt>
                <c:pt idx="37">
                  <c:v>4.3323</c:v>
                </c:pt>
                <c:pt idx="38">
                  <c:v>4.5414000000000003</c:v>
                </c:pt>
                <c:pt idx="39">
                  <c:v>4.7595999999999998</c:v>
                </c:pt>
                <c:pt idx="40">
                  <c:v>4.9877000000000002</c:v>
                </c:pt>
                <c:pt idx="41">
                  <c:v>5.2262000000000004</c:v>
                </c:pt>
                <c:pt idx="42">
                  <c:v>5.4759000000000002</c:v>
                </c:pt>
                <c:pt idx="43">
                  <c:v>5.7377000000000002</c:v>
                </c:pt>
                <c:pt idx="44">
                  <c:v>6.0124000000000004</c:v>
                </c:pt>
                <c:pt idx="45">
                  <c:v>6.3010999999999999</c:v>
                </c:pt>
                <c:pt idx="46">
                  <c:v>6.6048</c:v>
                </c:pt>
                <c:pt idx="47">
                  <c:v>6.9246999999999996</c:v>
                </c:pt>
                <c:pt idx="48">
                  <c:v>7.3604000000000003</c:v>
                </c:pt>
                <c:pt idx="49">
                  <c:v>7.8173000000000004</c:v>
                </c:pt>
                <c:pt idx="50">
                  <c:v>8.2786000000000008</c:v>
                </c:pt>
                <c:pt idx="51">
                  <c:v>8.3642000000000003</c:v>
                </c:pt>
              </c:numCache>
            </c:numRef>
          </c:xVal>
          <c:yVal>
            <c:numRef>
              <c:f>'0.7-0.5'!$K$7:$K$100</c:f>
              <c:numCache>
                <c:formatCode>General</c:formatCode>
                <c:ptCount val="94"/>
                <c:pt idx="0">
                  <c:v>80.2</c:v>
                </c:pt>
                <c:pt idx="1">
                  <c:v>160.4</c:v>
                </c:pt>
                <c:pt idx="2">
                  <c:v>240.6</c:v>
                </c:pt>
                <c:pt idx="3">
                  <c:v>320.8</c:v>
                </c:pt>
                <c:pt idx="4">
                  <c:v>401</c:v>
                </c:pt>
                <c:pt idx="5">
                  <c:v>481.2</c:v>
                </c:pt>
                <c:pt idx="6">
                  <c:v>561.40000000000009</c:v>
                </c:pt>
                <c:pt idx="7">
                  <c:v>641.6</c:v>
                </c:pt>
                <c:pt idx="8">
                  <c:v>721.8</c:v>
                </c:pt>
                <c:pt idx="9">
                  <c:v>802</c:v>
                </c:pt>
                <c:pt idx="10">
                  <c:v>882.2</c:v>
                </c:pt>
                <c:pt idx="11">
                  <c:v>962.4</c:v>
                </c:pt>
                <c:pt idx="12">
                  <c:v>1042.6000000000001</c:v>
                </c:pt>
                <c:pt idx="13">
                  <c:v>1122.8000000000002</c:v>
                </c:pt>
                <c:pt idx="14">
                  <c:v>1203</c:v>
                </c:pt>
                <c:pt idx="15">
                  <c:v>1283.2</c:v>
                </c:pt>
                <c:pt idx="16">
                  <c:v>1363.4</c:v>
                </c:pt>
                <c:pt idx="17">
                  <c:v>1443.6</c:v>
                </c:pt>
                <c:pt idx="18">
                  <c:v>1523.8</c:v>
                </c:pt>
                <c:pt idx="19">
                  <c:v>1604</c:v>
                </c:pt>
                <c:pt idx="20">
                  <c:v>1684.2</c:v>
                </c:pt>
                <c:pt idx="21">
                  <c:v>1764.4</c:v>
                </c:pt>
                <c:pt idx="22">
                  <c:v>1844.6000000000001</c:v>
                </c:pt>
                <c:pt idx="23">
                  <c:v>1924.8</c:v>
                </c:pt>
                <c:pt idx="24">
                  <c:v>2005</c:v>
                </c:pt>
                <c:pt idx="25">
                  <c:v>2085.2000000000003</c:v>
                </c:pt>
                <c:pt idx="26">
                  <c:v>2165.4</c:v>
                </c:pt>
                <c:pt idx="27">
                  <c:v>2245.6000000000004</c:v>
                </c:pt>
                <c:pt idx="28">
                  <c:v>2325.7999999999997</c:v>
                </c:pt>
                <c:pt idx="29">
                  <c:v>2406</c:v>
                </c:pt>
                <c:pt idx="30">
                  <c:v>2486.1999999999998</c:v>
                </c:pt>
                <c:pt idx="31">
                  <c:v>2566.4</c:v>
                </c:pt>
                <c:pt idx="32">
                  <c:v>2646.6</c:v>
                </c:pt>
                <c:pt idx="33">
                  <c:v>2726.8</c:v>
                </c:pt>
                <c:pt idx="34">
                  <c:v>2807</c:v>
                </c:pt>
                <c:pt idx="35">
                  <c:v>2887.2</c:v>
                </c:pt>
                <c:pt idx="36">
                  <c:v>2967.4</c:v>
                </c:pt>
                <c:pt idx="37">
                  <c:v>3047.6</c:v>
                </c:pt>
                <c:pt idx="38">
                  <c:v>3127.8</c:v>
                </c:pt>
                <c:pt idx="39">
                  <c:v>3208</c:v>
                </c:pt>
                <c:pt idx="40">
                  <c:v>3288.2</c:v>
                </c:pt>
                <c:pt idx="41">
                  <c:v>3368.4</c:v>
                </c:pt>
                <c:pt idx="42">
                  <c:v>3448.6</c:v>
                </c:pt>
                <c:pt idx="43">
                  <c:v>3528.8</c:v>
                </c:pt>
                <c:pt idx="44">
                  <c:v>3609</c:v>
                </c:pt>
                <c:pt idx="45">
                  <c:v>3689.2000000000003</c:v>
                </c:pt>
                <c:pt idx="46">
                  <c:v>3769.3999999999996</c:v>
                </c:pt>
                <c:pt idx="47">
                  <c:v>3849.6</c:v>
                </c:pt>
                <c:pt idx="48">
                  <c:v>3929.7999999999997</c:v>
                </c:pt>
                <c:pt idx="49">
                  <c:v>3969.9</c:v>
                </c:pt>
                <c:pt idx="50">
                  <c:v>3989.95</c:v>
                </c:pt>
                <c:pt idx="51">
                  <c:v>4010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EF-4742-AD6F-A6361EEA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Δ</a:t>
                </a:r>
                <a:r>
                  <a:rPr lang="en-US" sz="1000" b="0" i="0" baseline="0">
                    <a:effectLst/>
                  </a:rPr>
                  <a:t>, mm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tx>
            <c:strRef>
              <c:f>'0.7-0.7'!$B$3</c:f>
              <c:strCache>
                <c:ptCount val="1"/>
                <c:pt idx="0">
                  <c:v>dt/db=0.7,L=6m</c:v>
                </c:pt>
              </c:strCache>
            </c:strRef>
          </c:tx>
          <c:spPr>
            <a:ln w="44450" cmpd="tri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'0.7-0.7'!$D$7:$D$100</c:f>
              <c:numCache>
                <c:formatCode>General</c:formatCode>
                <c:ptCount val="94"/>
                <c:pt idx="0">
                  <c:v>3.0616000000000001E-2</c:v>
                </c:pt>
                <c:pt idx="1">
                  <c:v>6.1668000000000001E-2</c:v>
                </c:pt>
                <c:pt idx="2">
                  <c:v>9.3165999999999999E-2</c:v>
                </c:pt>
                <c:pt idx="3">
                  <c:v>0.12512000000000001</c:v>
                </c:pt>
                <c:pt idx="4">
                  <c:v>0.15754000000000001</c:v>
                </c:pt>
                <c:pt idx="5">
                  <c:v>0.19044</c:v>
                </c:pt>
                <c:pt idx="6">
                  <c:v>0.22381999999999999</c:v>
                </c:pt>
                <c:pt idx="7">
                  <c:v>0.25770999999999999</c:v>
                </c:pt>
                <c:pt idx="8">
                  <c:v>0.29210999999999998</c:v>
                </c:pt>
                <c:pt idx="9">
                  <c:v>0.32702999999999999</c:v>
                </c:pt>
                <c:pt idx="10">
                  <c:v>0.36248000000000002</c:v>
                </c:pt>
                <c:pt idx="11">
                  <c:v>0.39849000000000001</c:v>
                </c:pt>
                <c:pt idx="12">
                  <c:v>0.43506</c:v>
                </c:pt>
                <c:pt idx="13">
                  <c:v>0.47220000000000001</c:v>
                </c:pt>
                <c:pt idx="14">
                  <c:v>0.50993999999999995</c:v>
                </c:pt>
                <c:pt idx="15">
                  <c:v>0.54827999999999999</c:v>
                </c:pt>
                <c:pt idx="16">
                  <c:v>0.58723999999999998</c:v>
                </c:pt>
                <c:pt idx="17">
                  <c:v>0.62683999999999995</c:v>
                </c:pt>
                <c:pt idx="18">
                  <c:v>0.66708999999999996</c:v>
                </c:pt>
                <c:pt idx="19">
                  <c:v>0.70799999999999996</c:v>
                </c:pt>
                <c:pt idx="20">
                  <c:v>0.74961</c:v>
                </c:pt>
                <c:pt idx="21">
                  <c:v>0.79191999999999996</c:v>
                </c:pt>
                <c:pt idx="22">
                  <c:v>0.83494999999999997</c:v>
                </c:pt>
                <c:pt idx="23">
                  <c:v>0.87873000000000001</c:v>
                </c:pt>
                <c:pt idx="24">
                  <c:v>0.92327000000000004</c:v>
                </c:pt>
                <c:pt idx="25">
                  <c:v>0.96858999999999995</c:v>
                </c:pt>
                <c:pt idx="26">
                  <c:v>1.0146999999999999</c:v>
                </c:pt>
                <c:pt idx="27">
                  <c:v>1.0617000000000001</c:v>
                </c:pt>
                <c:pt idx="28">
                  <c:v>1.1094999999999999</c:v>
                </c:pt>
                <c:pt idx="29">
                  <c:v>1.1581999999999999</c:v>
                </c:pt>
                <c:pt idx="30">
                  <c:v>1.2077</c:v>
                </c:pt>
                <c:pt idx="31">
                  <c:v>1.2582</c:v>
                </c:pt>
                <c:pt idx="32">
                  <c:v>1.3097000000000001</c:v>
                </c:pt>
                <c:pt idx="33">
                  <c:v>1.3621000000000001</c:v>
                </c:pt>
                <c:pt idx="34">
                  <c:v>1.4156</c:v>
                </c:pt>
                <c:pt idx="35">
                  <c:v>1.4701</c:v>
                </c:pt>
                <c:pt idx="36">
                  <c:v>1.5256000000000001</c:v>
                </c:pt>
                <c:pt idx="37">
                  <c:v>1.5823</c:v>
                </c:pt>
                <c:pt idx="38">
                  <c:v>1.6400999999999999</c:v>
                </c:pt>
                <c:pt idx="39">
                  <c:v>1.6990000000000001</c:v>
                </c:pt>
                <c:pt idx="40">
                  <c:v>1.7592000000000001</c:v>
                </c:pt>
                <c:pt idx="41">
                  <c:v>1.8207</c:v>
                </c:pt>
                <c:pt idx="42">
                  <c:v>1.8834</c:v>
                </c:pt>
                <c:pt idx="43">
                  <c:v>1.9474</c:v>
                </c:pt>
                <c:pt idx="44">
                  <c:v>2.0127999999999999</c:v>
                </c:pt>
                <c:pt idx="45">
                  <c:v>2.0796999999999999</c:v>
                </c:pt>
                <c:pt idx="46">
                  <c:v>2.1480000000000001</c:v>
                </c:pt>
                <c:pt idx="47">
                  <c:v>2.2178</c:v>
                </c:pt>
                <c:pt idx="48">
                  <c:v>2.2892999999999999</c:v>
                </c:pt>
                <c:pt idx="49">
                  <c:v>2.4842</c:v>
                </c:pt>
              </c:numCache>
            </c:numRef>
          </c:xVal>
          <c:yVal>
            <c:numRef>
              <c:f>'0.7-0.7'!$C$7:$C$100</c:f>
              <c:numCache>
                <c:formatCode>General</c:formatCode>
                <c:ptCount val="94"/>
                <c:pt idx="0">
                  <c:v>88.98</c:v>
                </c:pt>
                <c:pt idx="1">
                  <c:v>177.96</c:v>
                </c:pt>
                <c:pt idx="2">
                  <c:v>266.94</c:v>
                </c:pt>
                <c:pt idx="3">
                  <c:v>355.92</c:v>
                </c:pt>
                <c:pt idx="4">
                  <c:v>444.90000000000003</c:v>
                </c:pt>
                <c:pt idx="5">
                  <c:v>533.88</c:v>
                </c:pt>
                <c:pt idx="6">
                  <c:v>622.86</c:v>
                </c:pt>
                <c:pt idx="7">
                  <c:v>711.84</c:v>
                </c:pt>
                <c:pt idx="8">
                  <c:v>800.81999999999994</c:v>
                </c:pt>
                <c:pt idx="9">
                  <c:v>889.80000000000007</c:v>
                </c:pt>
                <c:pt idx="10">
                  <c:v>978.78</c:v>
                </c:pt>
                <c:pt idx="11">
                  <c:v>1067.76</c:v>
                </c:pt>
                <c:pt idx="12">
                  <c:v>1156.74</c:v>
                </c:pt>
                <c:pt idx="13">
                  <c:v>1245.72</c:v>
                </c:pt>
                <c:pt idx="14">
                  <c:v>1334.7</c:v>
                </c:pt>
                <c:pt idx="15">
                  <c:v>1423.68</c:v>
                </c:pt>
                <c:pt idx="16">
                  <c:v>1512.66</c:v>
                </c:pt>
                <c:pt idx="17">
                  <c:v>1601.6399999999999</c:v>
                </c:pt>
                <c:pt idx="18">
                  <c:v>1690.6200000000001</c:v>
                </c:pt>
                <c:pt idx="19">
                  <c:v>1779.6000000000001</c:v>
                </c:pt>
                <c:pt idx="20">
                  <c:v>1868.58</c:v>
                </c:pt>
                <c:pt idx="21">
                  <c:v>1957.56</c:v>
                </c:pt>
                <c:pt idx="22">
                  <c:v>2046.5400000000002</c:v>
                </c:pt>
                <c:pt idx="23">
                  <c:v>2135.52</c:v>
                </c:pt>
                <c:pt idx="24">
                  <c:v>2224.5</c:v>
                </c:pt>
                <c:pt idx="25">
                  <c:v>2313.48</c:v>
                </c:pt>
                <c:pt idx="26">
                  <c:v>2402.46</c:v>
                </c:pt>
                <c:pt idx="27">
                  <c:v>2491.44</c:v>
                </c:pt>
                <c:pt idx="28">
                  <c:v>2580.4199999999996</c:v>
                </c:pt>
                <c:pt idx="29">
                  <c:v>2669.4</c:v>
                </c:pt>
                <c:pt idx="30">
                  <c:v>2758.38</c:v>
                </c:pt>
                <c:pt idx="31">
                  <c:v>2847.36</c:v>
                </c:pt>
                <c:pt idx="32">
                  <c:v>2936.34</c:v>
                </c:pt>
                <c:pt idx="33">
                  <c:v>3025.32</c:v>
                </c:pt>
                <c:pt idx="34">
                  <c:v>3114.2999999999997</c:v>
                </c:pt>
                <c:pt idx="35">
                  <c:v>3203.2799999999997</c:v>
                </c:pt>
                <c:pt idx="36">
                  <c:v>3292.2599999999998</c:v>
                </c:pt>
                <c:pt idx="37">
                  <c:v>3381.2400000000002</c:v>
                </c:pt>
                <c:pt idx="38">
                  <c:v>3470.2200000000003</c:v>
                </c:pt>
                <c:pt idx="39">
                  <c:v>3559.2000000000003</c:v>
                </c:pt>
                <c:pt idx="40">
                  <c:v>3648.18</c:v>
                </c:pt>
                <c:pt idx="41">
                  <c:v>3737.16</c:v>
                </c:pt>
                <c:pt idx="42">
                  <c:v>3826.14</c:v>
                </c:pt>
                <c:pt idx="43">
                  <c:v>3915.12</c:v>
                </c:pt>
                <c:pt idx="44">
                  <c:v>4004.1</c:v>
                </c:pt>
                <c:pt idx="45">
                  <c:v>4093.0800000000004</c:v>
                </c:pt>
                <c:pt idx="46">
                  <c:v>4182.0599999999995</c:v>
                </c:pt>
                <c:pt idx="47">
                  <c:v>4271.04</c:v>
                </c:pt>
                <c:pt idx="48">
                  <c:v>4360.0199999999995</c:v>
                </c:pt>
                <c:pt idx="49">
                  <c:v>4449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952-48D8-9338-9110E020357B}"/>
            </c:ext>
          </c:extLst>
        </c:ser>
        <c:ser>
          <c:idx val="4"/>
          <c:order val="1"/>
          <c:tx>
            <c:strRef>
              <c:f>'0.7-0.7'!$F$3</c:f>
              <c:strCache>
                <c:ptCount val="1"/>
                <c:pt idx="0">
                  <c:v>dt/db=0.7,L=7m</c:v>
                </c:pt>
              </c:strCache>
            </c:strRef>
          </c:tx>
          <c:spPr>
            <a:ln w="44450" cmpd="tri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'0.7-0.7'!$H$7:$H$100</c:f>
              <c:numCache>
                <c:formatCode>General</c:formatCode>
                <c:ptCount val="94"/>
                <c:pt idx="0">
                  <c:v>4.7834000000000002E-2</c:v>
                </c:pt>
                <c:pt idx="1">
                  <c:v>9.6609E-2</c:v>
                </c:pt>
                <c:pt idx="2">
                  <c:v>0.14635000000000001</c:v>
                </c:pt>
                <c:pt idx="3">
                  <c:v>0.1971</c:v>
                </c:pt>
                <c:pt idx="4">
                  <c:v>0.24887000000000001</c:v>
                </c:pt>
                <c:pt idx="5">
                  <c:v>0.30170999999999998</c:v>
                </c:pt>
                <c:pt idx="6">
                  <c:v>0.35564000000000001</c:v>
                </c:pt>
                <c:pt idx="7">
                  <c:v>0.41071000000000002</c:v>
                </c:pt>
                <c:pt idx="8">
                  <c:v>0.46694999999999998</c:v>
                </c:pt>
                <c:pt idx="9">
                  <c:v>0.52439999999999998</c:v>
                </c:pt>
                <c:pt idx="10">
                  <c:v>0.58309</c:v>
                </c:pt>
                <c:pt idx="11">
                  <c:v>0.64307000000000003</c:v>
                </c:pt>
                <c:pt idx="12">
                  <c:v>0.70438999999999996</c:v>
                </c:pt>
                <c:pt idx="13">
                  <c:v>0.76709000000000005</c:v>
                </c:pt>
                <c:pt idx="14">
                  <c:v>0.83121999999999996</c:v>
                </c:pt>
                <c:pt idx="15">
                  <c:v>0.89683000000000002</c:v>
                </c:pt>
                <c:pt idx="16">
                  <c:v>0.96396999999999999</c:v>
                </c:pt>
                <c:pt idx="17">
                  <c:v>1.0327</c:v>
                </c:pt>
                <c:pt idx="18">
                  <c:v>1.1031</c:v>
                </c:pt>
                <c:pt idx="19">
                  <c:v>1.1752</c:v>
                </c:pt>
                <c:pt idx="20">
                  <c:v>1.2490000000000001</c:v>
                </c:pt>
                <c:pt idx="21">
                  <c:v>1.3247</c:v>
                </c:pt>
                <c:pt idx="22">
                  <c:v>1.4023000000000001</c:v>
                </c:pt>
                <c:pt idx="23">
                  <c:v>1.4819</c:v>
                </c:pt>
                <c:pt idx="24">
                  <c:v>1.5634999999999999</c:v>
                </c:pt>
                <c:pt idx="25">
                  <c:v>1.6473</c:v>
                </c:pt>
                <c:pt idx="26">
                  <c:v>1.7334000000000001</c:v>
                </c:pt>
                <c:pt idx="27">
                  <c:v>1.8217000000000001</c:v>
                </c:pt>
                <c:pt idx="28">
                  <c:v>1.9125000000000001</c:v>
                </c:pt>
                <c:pt idx="29">
                  <c:v>2.0057999999999998</c:v>
                </c:pt>
                <c:pt idx="30">
                  <c:v>2.1017000000000001</c:v>
                </c:pt>
                <c:pt idx="31">
                  <c:v>2.2002999999999999</c:v>
                </c:pt>
                <c:pt idx="32">
                  <c:v>2.3018999999999998</c:v>
                </c:pt>
                <c:pt idx="33">
                  <c:v>2.4064000000000001</c:v>
                </c:pt>
                <c:pt idx="34">
                  <c:v>2.5141</c:v>
                </c:pt>
                <c:pt idx="35">
                  <c:v>2.625</c:v>
                </c:pt>
                <c:pt idx="36">
                  <c:v>2.7393999999999998</c:v>
                </c:pt>
                <c:pt idx="37">
                  <c:v>2.8574000000000002</c:v>
                </c:pt>
                <c:pt idx="38">
                  <c:v>2.9790999999999999</c:v>
                </c:pt>
                <c:pt idx="39">
                  <c:v>3.1048</c:v>
                </c:pt>
                <c:pt idx="40">
                  <c:v>3.2345999999999999</c:v>
                </c:pt>
                <c:pt idx="41">
                  <c:v>3.3687999999999998</c:v>
                </c:pt>
                <c:pt idx="42">
                  <c:v>3.5076000000000001</c:v>
                </c:pt>
                <c:pt idx="43">
                  <c:v>3.6513</c:v>
                </c:pt>
                <c:pt idx="44">
                  <c:v>3.8</c:v>
                </c:pt>
                <c:pt idx="45">
                  <c:v>3.9540999999999999</c:v>
                </c:pt>
                <c:pt idx="46">
                  <c:v>4.1138000000000003</c:v>
                </c:pt>
                <c:pt idx="47">
                  <c:v>4.2796000000000003</c:v>
                </c:pt>
                <c:pt idx="48">
                  <c:v>4.5303000000000004</c:v>
                </c:pt>
                <c:pt idx="49">
                  <c:v>6.6661000000000001</c:v>
                </c:pt>
              </c:numCache>
            </c:numRef>
          </c:xVal>
          <c:yVal>
            <c:numRef>
              <c:f>'0.7-0.7'!$G$7:$G$100</c:f>
              <c:numCache>
                <c:formatCode>General</c:formatCode>
                <c:ptCount val="94"/>
                <c:pt idx="0">
                  <c:v>88.44</c:v>
                </c:pt>
                <c:pt idx="1">
                  <c:v>176.88</c:v>
                </c:pt>
                <c:pt idx="2">
                  <c:v>265.32</c:v>
                </c:pt>
                <c:pt idx="3">
                  <c:v>353.76</c:v>
                </c:pt>
                <c:pt idx="4">
                  <c:v>442.20000000000005</c:v>
                </c:pt>
                <c:pt idx="5">
                  <c:v>530.64</c:v>
                </c:pt>
                <c:pt idx="6">
                  <c:v>619.08000000000004</c:v>
                </c:pt>
                <c:pt idx="7">
                  <c:v>707.52</c:v>
                </c:pt>
                <c:pt idx="8">
                  <c:v>795.95999999999992</c:v>
                </c:pt>
                <c:pt idx="9">
                  <c:v>884.40000000000009</c:v>
                </c:pt>
                <c:pt idx="10">
                  <c:v>972.84</c:v>
                </c:pt>
                <c:pt idx="11">
                  <c:v>1061.28</c:v>
                </c:pt>
                <c:pt idx="12">
                  <c:v>1149.72</c:v>
                </c:pt>
                <c:pt idx="13">
                  <c:v>1238.1600000000001</c:v>
                </c:pt>
                <c:pt idx="14">
                  <c:v>1326.6</c:v>
                </c:pt>
                <c:pt idx="15">
                  <c:v>1415.04</c:v>
                </c:pt>
                <c:pt idx="16">
                  <c:v>1503.48</c:v>
                </c:pt>
                <c:pt idx="17">
                  <c:v>1591.9199999999998</c:v>
                </c:pt>
                <c:pt idx="18">
                  <c:v>1680.3600000000001</c:v>
                </c:pt>
                <c:pt idx="19">
                  <c:v>1768.8000000000002</c:v>
                </c:pt>
                <c:pt idx="20">
                  <c:v>1857.24</c:v>
                </c:pt>
                <c:pt idx="21">
                  <c:v>1945.68</c:v>
                </c:pt>
                <c:pt idx="22">
                  <c:v>2034.1200000000001</c:v>
                </c:pt>
                <c:pt idx="23">
                  <c:v>2122.56</c:v>
                </c:pt>
                <c:pt idx="24">
                  <c:v>2211</c:v>
                </c:pt>
                <c:pt idx="25">
                  <c:v>2299.44</c:v>
                </c:pt>
                <c:pt idx="26">
                  <c:v>2387.88</c:v>
                </c:pt>
                <c:pt idx="27">
                  <c:v>2476.3200000000002</c:v>
                </c:pt>
                <c:pt idx="28">
                  <c:v>2564.7599999999998</c:v>
                </c:pt>
                <c:pt idx="29">
                  <c:v>2653.2</c:v>
                </c:pt>
                <c:pt idx="30">
                  <c:v>2741.64</c:v>
                </c:pt>
                <c:pt idx="31">
                  <c:v>2830.08</c:v>
                </c:pt>
                <c:pt idx="32">
                  <c:v>2918.52</c:v>
                </c:pt>
                <c:pt idx="33">
                  <c:v>3006.96</c:v>
                </c:pt>
                <c:pt idx="34">
                  <c:v>3095.3999999999996</c:v>
                </c:pt>
                <c:pt idx="35">
                  <c:v>3183.8399999999997</c:v>
                </c:pt>
                <c:pt idx="36">
                  <c:v>3272.2799999999997</c:v>
                </c:pt>
                <c:pt idx="37">
                  <c:v>3360.7200000000003</c:v>
                </c:pt>
                <c:pt idx="38">
                  <c:v>3449.1600000000003</c:v>
                </c:pt>
                <c:pt idx="39">
                  <c:v>3537.6000000000004</c:v>
                </c:pt>
                <c:pt idx="40">
                  <c:v>3626.04</c:v>
                </c:pt>
                <c:pt idx="41">
                  <c:v>3714.48</c:v>
                </c:pt>
                <c:pt idx="42">
                  <c:v>3802.92</c:v>
                </c:pt>
                <c:pt idx="43">
                  <c:v>3891.36</c:v>
                </c:pt>
                <c:pt idx="44">
                  <c:v>3979.8</c:v>
                </c:pt>
                <c:pt idx="45">
                  <c:v>4068.2400000000002</c:v>
                </c:pt>
                <c:pt idx="46">
                  <c:v>4156.6799999999994</c:v>
                </c:pt>
                <c:pt idx="47">
                  <c:v>4245.12</c:v>
                </c:pt>
                <c:pt idx="48">
                  <c:v>4333.5599999999995</c:v>
                </c:pt>
                <c:pt idx="49">
                  <c:v>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952-48D8-9338-9110E020357B}"/>
            </c:ext>
          </c:extLst>
        </c:ser>
        <c:ser>
          <c:idx val="5"/>
          <c:order val="2"/>
          <c:tx>
            <c:strRef>
              <c:f>'0.7-0.7'!$J$3</c:f>
              <c:strCache>
                <c:ptCount val="1"/>
                <c:pt idx="0">
                  <c:v>dt/db=0.7,L=8m</c:v>
                </c:pt>
              </c:strCache>
            </c:strRef>
          </c:tx>
          <c:spPr>
            <a:ln w="44450" cmpd="tri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'0.7-0.7'!$L$7:$L$100</c:f>
              <c:numCache>
                <c:formatCode>General</c:formatCode>
                <c:ptCount val="94"/>
                <c:pt idx="0">
                  <c:v>6.7188999999999999E-2</c:v>
                </c:pt>
                <c:pt idx="1">
                  <c:v>0.13603000000000001</c:v>
                </c:pt>
                <c:pt idx="2">
                  <c:v>0.20660000000000001</c:v>
                </c:pt>
                <c:pt idx="3">
                  <c:v>0.27894000000000002</c:v>
                </c:pt>
                <c:pt idx="4">
                  <c:v>0.35314000000000001</c:v>
                </c:pt>
                <c:pt idx="5">
                  <c:v>0.42926999999999998</c:v>
                </c:pt>
                <c:pt idx="6">
                  <c:v>0.50739999999999996</c:v>
                </c:pt>
                <c:pt idx="7">
                  <c:v>0.58760999999999997</c:v>
                </c:pt>
                <c:pt idx="8">
                  <c:v>0.67</c:v>
                </c:pt>
                <c:pt idx="9">
                  <c:v>0.75465000000000004</c:v>
                </c:pt>
                <c:pt idx="10">
                  <c:v>0.84165999999999996</c:v>
                </c:pt>
                <c:pt idx="11">
                  <c:v>0.93113000000000001</c:v>
                </c:pt>
                <c:pt idx="12">
                  <c:v>1.0232000000000001</c:v>
                </c:pt>
                <c:pt idx="13">
                  <c:v>1.1178999999999999</c:v>
                </c:pt>
                <c:pt idx="14">
                  <c:v>1.2154</c:v>
                </c:pt>
                <c:pt idx="15">
                  <c:v>1.3159000000000001</c:v>
                </c:pt>
                <c:pt idx="16">
                  <c:v>1.4194</c:v>
                </c:pt>
                <c:pt idx="17">
                  <c:v>1.5261</c:v>
                </c:pt>
                <c:pt idx="18">
                  <c:v>1.6362000000000001</c:v>
                </c:pt>
                <c:pt idx="19">
                  <c:v>1.7498</c:v>
                </c:pt>
                <c:pt idx="20">
                  <c:v>1.8672</c:v>
                </c:pt>
                <c:pt idx="21">
                  <c:v>1.9883999999999999</c:v>
                </c:pt>
                <c:pt idx="22">
                  <c:v>2.1137000000000001</c:v>
                </c:pt>
                <c:pt idx="23">
                  <c:v>2.2433000000000001</c:v>
                </c:pt>
                <c:pt idx="24">
                  <c:v>2.3774000000000002</c:v>
                </c:pt>
                <c:pt idx="25">
                  <c:v>2.5163000000000002</c:v>
                </c:pt>
                <c:pt idx="26">
                  <c:v>2.6602000000000001</c:v>
                </c:pt>
                <c:pt idx="27">
                  <c:v>2.8094000000000001</c:v>
                </c:pt>
                <c:pt idx="28">
                  <c:v>2.9643000000000002</c:v>
                </c:pt>
                <c:pt idx="29">
                  <c:v>3.1251000000000002</c:v>
                </c:pt>
                <c:pt idx="30">
                  <c:v>3.2921999999999998</c:v>
                </c:pt>
                <c:pt idx="31">
                  <c:v>3.4659</c:v>
                </c:pt>
                <c:pt idx="32">
                  <c:v>3.6467000000000001</c:v>
                </c:pt>
                <c:pt idx="33">
                  <c:v>3.8351000000000002</c:v>
                </c:pt>
                <c:pt idx="34">
                  <c:v>4.0315000000000003</c:v>
                </c:pt>
                <c:pt idx="35">
                  <c:v>4.2363999999999997</c:v>
                </c:pt>
                <c:pt idx="36">
                  <c:v>4.4504000000000001</c:v>
                </c:pt>
                <c:pt idx="37">
                  <c:v>4.6741000000000001</c:v>
                </c:pt>
                <c:pt idx="38">
                  <c:v>4.9082999999999997</c:v>
                </c:pt>
                <c:pt idx="39">
                  <c:v>5.1536999999999997</c:v>
                </c:pt>
                <c:pt idx="40">
                  <c:v>5.4109999999999996</c:v>
                </c:pt>
                <c:pt idx="41">
                  <c:v>5.6811999999999996</c:v>
                </c:pt>
                <c:pt idx="42">
                  <c:v>5.9653</c:v>
                </c:pt>
                <c:pt idx="43">
                  <c:v>6.2645</c:v>
                </c:pt>
                <c:pt idx="44">
                  <c:v>6.5797999999999996</c:v>
                </c:pt>
                <c:pt idx="45">
                  <c:v>6.9127999999999998</c:v>
                </c:pt>
                <c:pt idx="46">
                  <c:v>7.2648000000000001</c:v>
                </c:pt>
                <c:pt idx="47">
                  <c:v>7.6376999999999997</c:v>
                </c:pt>
                <c:pt idx="48">
                  <c:v>8.1452000000000009</c:v>
                </c:pt>
                <c:pt idx="49">
                  <c:v>11.484999999999999</c:v>
                </c:pt>
              </c:numCache>
            </c:numRef>
          </c:xVal>
          <c:yVal>
            <c:numRef>
              <c:f>'0.7-0.7'!$K$7:$K$100</c:f>
              <c:numCache>
                <c:formatCode>General</c:formatCode>
                <c:ptCount val="94"/>
                <c:pt idx="0">
                  <c:v>83.68</c:v>
                </c:pt>
                <c:pt idx="1">
                  <c:v>167.36</c:v>
                </c:pt>
                <c:pt idx="2">
                  <c:v>251.04</c:v>
                </c:pt>
                <c:pt idx="3">
                  <c:v>334.72</c:v>
                </c:pt>
                <c:pt idx="4">
                  <c:v>418.40000000000003</c:v>
                </c:pt>
                <c:pt idx="5">
                  <c:v>502.08</c:v>
                </c:pt>
                <c:pt idx="6">
                  <c:v>585.7600000000001</c:v>
                </c:pt>
                <c:pt idx="7">
                  <c:v>669.44</c:v>
                </c:pt>
                <c:pt idx="8">
                  <c:v>753.12</c:v>
                </c:pt>
                <c:pt idx="9">
                  <c:v>836.80000000000007</c:v>
                </c:pt>
                <c:pt idx="10">
                  <c:v>920.48</c:v>
                </c:pt>
                <c:pt idx="11">
                  <c:v>1004.16</c:v>
                </c:pt>
                <c:pt idx="12">
                  <c:v>1087.8400000000001</c:v>
                </c:pt>
                <c:pt idx="13">
                  <c:v>1171.5200000000002</c:v>
                </c:pt>
                <c:pt idx="14">
                  <c:v>1255.2</c:v>
                </c:pt>
                <c:pt idx="15">
                  <c:v>1338.88</c:v>
                </c:pt>
                <c:pt idx="16">
                  <c:v>1422.5600000000002</c:v>
                </c:pt>
                <c:pt idx="17">
                  <c:v>1506.24</c:v>
                </c:pt>
                <c:pt idx="18">
                  <c:v>1589.92</c:v>
                </c:pt>
                <c:pt idx="19">
                  <c:v>1673.6000000000001</c:v>
                </c:pt>
                <c:pt idx="20">
                  <c:v>1757.28</c:v>
                </c:pt>
                <c:pt idx="21">
                  <c:v>1840.96</c:v>
                </c:pt>
                <c:pt idx="22">
                  <c:v>1924.64</c:v>
                </c:pt>
                <c:pt idx="23">
                  <c:v>2008.32</c:v>
                </c:pt>
                <c:pt idx="24">
                  <c:v>2092</c:v>
                </c:pt>
                <c:pt idx="25">
                  <c:v>2175.6800000000003</c:v>
                </c:pt>
                <c:pt idx="26">
                  <c:v>2259.36</c:v>
                </c:pt>
                <c:pt idx="27">
                  <c:v>2343.0400000000004</c:v>
                </c:pt>
                <c:pt idx="28">
                  <c:v>2426.7199999999998</c:v>
                </c:pt>
                <c:pt idx="29">
                  <c:v>2510.4</c:v>
                </c:pt>
                <c:pt idx="30">
                  <c:v>2594.08</c:v>
                </c:pt>
                <c:pt idx="31">
                  <c:v>2677.76</c:v>
                </c:pt>
                <c:pt idx="32">
                  <c:v>2761.44</c:v>
                </c:pt>
                <c:pt idx="33">
                  <c:v>2845.1200000000003</c:v>
                </c:pt>
                <c:pt idx="34">
                  <c:v>2928.7999999999997</c:v>
                </c:pt>
                <c:pt idx="35">
                  <c:v>3012.48</c:v>
                </c:pt>
                <c:pt idx="36">
                  <c:v>3096.16</c:v>
                </c:pt>
                <c:pt idx="37">
                  <c:v>3179.84</c:v>
                </c:pt>
                <c:pt idx="38">
                  <c:v>3263.52</c:v>
                </c:pt>
                <c:pt idx="39">
                  <c:v>3347.2000000000003</c:v>
                </c:pt>
                <c:pt idx="40">
                  <c:v>3430.8799999999997</c:v>
                </c:pt>
                <c:pt idx="41">
                  <c:v>3514.56</c:v>
                </c:pt>
                <c:pt idx="42">
                  <c:v>3598.24</c:v>
                </c:pt>
                <c:pt idx="43">
                  <c:v>3681.92</c:v>
                </c:pt>
                <c:pt idx="44">
                  <c:v>3765.6</c:v>
                </c:pt>
                <c:pt idx="45">
                  <c:v>3849.28</c:v>
                </c:pt>
                <c:pt idx="46">
                  <c:v>3932.9599999999996</c:v>
                </c:pt>
                <c:pt idx="47">
                  <c:v>4016.64</c:v>
                </c:pt>
                <c:pt idx="48">
                  <c:v>4100.32</c:v>
                </c:pt>
                <c:pt idx="49">
                  <c:v>4184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952-48D8-9338-9110E020357B}"/>
            </c:ext>
          </c:extLst>
        </c:ser>
        <c:ser>
          <c:idx val="6"/>
          <c:order val="3"/>
          <c:tx>
            <c:strRef>
              <c:f>'0.7-0.5'!$B$3</c:f>
              <c:strCache>
                <c:ptCount val="1"/>
                <c:pt idx="0">
                  <c:v>dt/db=0.5,L=6m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'0.7-0.5'!$D$7:$D$100</c:f>
              <c:numCache>
                <c:formatCode>General</c:formatCode>
                <c:ptCount val="94"/>
                <c:pt idx="0">
                  <c:v>2.8264999999999998E-2</c:v>
                </c:pt>
                <c:pt idx="1">
                  <c:v>5.6897999999999997E-2</c:v>
                </c:pt>
                <c:pt idx="2">
                  <c:v>8.5906999999999997E-2</c:v>
                </c:pt>
                <c:pt idx="3">
                  <c:v>0.1153</c:v>
                </c:pt>
                <c:pt idx="4">
                  <c:v>0.14507999999999999</c:v>
                </c:pt>
                <c:pt idx="5">
                  <c:v>0.17527000000000001</c:v>
                </c:pt>
                <c:pt idx="6">
                  <c:v>0.20585999999999999</c:v>
                </c:pt>
                <c:pt idx="7">
                  <c:v>0.23687</c:v>
                </c:pt>
                <c:pt idx="8">
                  <c:v>0.26830999999999999</c:v>
                </c:pt>
                <c:pt idx="9">
                  <c:v>0.30018</c:v>
                </c:pt>
                <c:pt idx="10">
                  <c:v>0.33250000000000002</c:v>
                </c:pt>
                <c:pt idx="11">
                  <c:v>0.36526999999999998</c:v>
                </c:pt>
                <c:pt idx="12">
                  <c:v>0.39850999999999998</c:v>
                </c:pt>
                <c:pt idx="13">
                  <c:v>0.43221999999999999</c:v>
                </c:pt>
                <c:pt idx="14">
                  <c:v>0.46642</c:v>
                </c:pt>
                <c:pt idx="15">
                  <c:v>0.50112000000000001</c:v>
                </c:pt>
                <c:pt idx="16">
                  <c:v>0.53632000000000002</c:v>
                </c:pt>
                <c:pt idx="17">
                  <c:v>0.57203999999999999</c:v>
                </c:pt>
                <c:pt idx="18">
                  <c:v>0.60829999999999995</c:v>
                </c:pt>
                <c:pt idx="19">
                  <c:v>0.64510000000000001</c:v>
                </c:pt>
                <c:pt idx="20">
                  <c:v>0.68245</c:v>
                </c:pt>
                <c:pt idx="21">
                  <c:v>0.72038000000000002</c:v>
                </c:pt>
                <c:pt idx="22">
                  <c:v>0.75888999999999995</c:v>
                </c:pt>
                <c:pt idx="23">
                  <c:v>0.79800000000000004</c:v>
                </c:pt>
                <c:pt idx="24">
                  <c:v>0.83772000000000002</c:v>
                </c:pt>
                <c:pt idx="25">
                  <c:v>0.87807000000000002</c:v>
                </c:pt>
                <c:pt idx="26">
                  <c:v>0.91907000000000005</c:v>
                </c:pt>
                <c:pt idx="27">
                  <c:v>0.96072000000000002</c:v>
                </c:pt>
                <c:pt idx="28">
                  <c:v>1.0029999999999999</c:v>
                </c:pt>
                <c:pt idx="29">
                  <c:v>1.0461</c:v>
                </c:pt>
                <c:pt idx="30">
                  <c:v>1.0898000000000001</c:v>
                </c:pt>
                <c:pt idx="31">
                  <c:v>1.1343000000000001</c:v>
                </c:pt>
                <c:pt idx="32">
                  <c:v>1.1795</c:v>
                </c:pt>
                <c:pt idx="33">
                  <c:v>1.2254</c:v>
                </c:pt>
                <c:pt idx="34">
                  <c:v>1.2722</c:v>
                </c:pt>
                <c:pt idx="35">
                  <c:v>1.3198000000000001</c:v>
                </c:pt>
                <c:pt idx="36">
                  <c:v>1.3682000000000001</c:v>
                </c:pt>
                <c:pt idx="37">
                  <c:v>1.4174</c:v>
                </c:pt>
                <c:pt idx="38">
                  <c:v>1.4676</c:v>
                </c:pt>
                <c:pt idx="39">
                  <c:v>1.5185999999999999</c:v>
                </c:pt>
                <c:pt idx="40">
                  <c:v>1.5705</c:v>
                </c:pt>
                <c:pt idx="41">
                  <c:v>1.6234999999999999</c:v>
                </c:pt>
                <c:pt idx="42">
                  <c:v>1.6773</c:v>
                </c:pt>
                <c:pt idx="43">
                  <c:v>1.7322</c:v>
                </c:pt>
                <c:pt idx="44">
                  <c:v>1.7882</c:v>
                </c:pt>
                <c:pt idx="45">
                  <c:v>1.8452</c:v>
                </c:pt>
                <c:pt idx="46">
                  <c:v>1.9033</c:v>
                </c:pt>
                <c:pt idx="47">
                  <c:v>1.9624999999999999</c:v>
                </c:pt>
                <c:pt idx="48">
                  <c:v>2.0228999999999999</c:v>
                </c:pt>
                <c:pt idx="49">
                  <c:v>2.2132000000000001</c:v>
                </c:pt>
              </c:numCache>
            </c:numRef>
          </c:xVal>
          <c:yVal>
            <c:numRef>
              <c:f>'0.7-0.5'!$C$7:$C$100</c:f>
              <c:numCache>
                <c:formatCode>General</c:formatCode>
                <c:ptCount val="94"/>
                <c:pt idx="0">
                  <c:v>81.72</c:v>
                </c:pt>
                <c:pt idx="1">
                  <c:v>163.44</c:v>
                </c:pt>
                <c:pt idx="2">
                  <c:v>245.16</c:v>
                </c:pt>
                <c:pt idx="3">
                  <c:v>326.88</c:v>
                </c:pt>
                <c:pt idx="4">
                  <c:v>408.6</c:v>
                </c:pt>
                <c:pt idx="5">
                  <c:v>490.32</c:v>
                </c:pt>
                <c:pt idx="6">
                  <c:v>572.04000000000008</c:v>
                </c:pt>
                <c:pt idx="7">
                  <c:v>653.76</c:v>
                </c:pt>
                <c:pt idx="8">
                  <c:v>735.48</c:v>
                </c:pt>
                <c:pt idx="9">
                  <c:v>817.2</c:v>
                </c:pt>
                <c:pt idx="10">
                  <c:v>898.92</c:v>
                </c:pt>
                <c:pt idx="11">
                  <c:v>980.64</c:v>
                </c:pt>
                <c:pt idx="12">
                  <c:v>1062.3600000000001</c:v>
                </c:pt>
                <c:pt idx="13">
                  <c:v>1144.0800000000002</c:v>
                </c:pt>
                <c:pt idx="14">
                  <c:v>1225.8</c:v>
                </c:pt>
                <c:pt idx="15">
                  <c:v>1307.52</c:v>
                </c:pt>
                <c:pt idx="16">
                  <c:v>1389.24</c:v>
                </c:pt>
                <c:pt idx="17">
                  <c:v>1470.96</c:v>
                </c:pt>
                <c:pt idx="18">
                  <c:v>1552.68</c:v>
                </c:pt>
                <c:pt idx="19">
                  <c:v>1634.4</c:v>
                </c:pt>
                <c:pt idx="20">
                  <c:v>1716.12</c:v>
                </c:pt>
                <c:pt idx="21">
                  <c:v>1797.84</c:v>
                </c:pt>
                <c:pt idx="22">
                  <c:v>1879.5600000000002</c:v>
                </c:pt>
                <c:pt idx="23">
                  <c:v>1961.28</c:v>
                </c:pt>
                <c:pt idx="24">
                  <c:v>2043</c:v>
                </c:pt>
                <c:pt idx="25">
                  <c:v>2124.7200000000003</c:v>
                </c:pt>
                <c:pt idx="26">
                  <c:v>2206.44</c:v>
                </c:pt>
                <c:pt idx="27">
                  <c:v>2288.1600000000003</c:v>
                </c:pt>
                <c:pt idx="28">
                  <c:v>2369.8799999999997</c:v>
                </c:pt>
                <c:pt idx="29">
                  <c:v>2451.6</c:v>
                </c:pt>
                <c:pt idx="30">
                  <c:v>2533.3200000000002</c:v>
                </c:pt>
                <c:pt idx="31">
                  <c:v>2615.04</c:v>
                </c:pt>
                <c:pt idx="32">
                  <c:v>2696.76</c:v>
                </c:pt>
                <c:pt idx="33">
                  <c:v>2778.48</c:v>
                </c:pt>
                <c:pt idx="34">
                  <c:v>2860.2</c:v>
                </c:pt>
                <c:pt idx="35">
                  <c:v>2941.92</c:v>
                </c:pt>
                <c:pt idx="36">
                  <c:v>3023.64</c:v>
                </c:pt>
                <c:pt idx="37">
                  <c:v>3105.36</c:v>
                </c:pt>
                <c:pt idx="38">
                  <c:v>3187.08</c:v>
                </c:pt>
                <c:pt idx="39">
                  <c:v>3268.8</c:v>
                </c:pt>
                <c:pt idx="40">
                  <c:v>3350.52</c:v>
                </c:pt>
                <c:pt idx="41">
                  <c:v>3432.24</c:v>
                </c:pt>
                <c:pt idx="42">
                  <c:v>3513.96</c:v>
                </c:pt>
                <c:pt idx="43">
                  <c:v>3595.68</c:v>
                </c:pt>
                <c:pt idx="44">
                  <c:v>3677.4</c:v>
                </c:pt>
                <c:pt idx="45">
                  <c:v>3759.1200000000003</c:v>
                </c:pt>
                <c:pt idx="46">
                  <c:v>3840.8399999999997</c:v>
                </c:pt>
                <c:pt idx="47">
                  <c:v>3922.56</c:v>
                </c:pt>
                <c:pt idx="48">
                  <c:v>4004.2799999999997</c:v>
                </c:pt>
                <c:pt idx="49">
                  <c:v>4086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952-48D8-9338-9110E020357B}"/>
            </c:ext>
          </c:extLst>
        </c:ser>
        <c:ser>
          <c:idx val="7"/>
          <c:order val="4"/>
          <c:tx>
            <c:strRef>
              <c:f>'0.7-0.5'!$F$3</c:f>
              <c:strCache>
                <c:ptCount val="1"/>
                <c:pt idx="0">
                  <c:v>dt/db=0.5,L=7m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'0.7-0.5'!$H$7:$H$100</c:f>
              <c:numCache>
                <c:formatCode>General</c:formatCode>
                <c:ptCount val="94"/>
                <c:pt idx="0">
                  <c:v>4.4139999999999999E-2</c:v>
                </c:pt>
                <c:pt idx="1">
                  <c:v>8.9077000000000003E-2</c:v>
                </c:pt>
                <c:pt idx="2">
                  <c:v>0.13483000000000001</c:v>
                </c:pt>
                <c:pt idx="3">
                  <c:v>0.18143000000000001</c:v>
                </c:pt>
                <c:pt idx="4">
                  <c:v>0.22889000000000001</c:v>
                </c:pt>
                <c:pt idx="5">
                  <c:v>0.27725</c:v>
                </c:pt>
                <c:pt idx="6">
                  <c:v>0.32651999999999998</c:v>
                </c:pt>
                <c:pt idx="7">
                  <c:v>0.37674000000000002</c:v>
                </c:pt>
                <c:pt idx="8">
                  <c:v>0.42792999999999998</c:v>
                </c:pt>
                <c:pt idx="9">
                  <c:v>0.48011999999999999</c:v>
                </c:pt>
                <c:pt idx="10">
                  <c:v>0.53334000000000004</c:v>
                </c:pt>
                <c:pt idx="11">
                  <c:v>0.58762999999999999</c:v>
                </c:pt>
                <c:pt idx="12">
                  <c:v>0.64302000000000004</c:v>
                </c:pt>
                <c:pt idx="13">
                  <c:v>0.69952999999999999</c:v>
                </c:pt>
                <c:pt idx="14">
                  <c:v>0.75721000000000005</c:v>
                </c:pt>
                <c:pt idx="15">
                  <c:v>0.81610000000000005</c:v>
                </c:pt>
                <c:pt idx="16">
                  <c:v>0.87622999999999995</c:v>
                </c:pt>
                <c:pt idx="17">
                  <c:v>0.93764999999999998</c:v>
                </c:pt>
                <c:pt idx="18">
                  <c:v>1.0004</c:v>
                </c:pt>
                <c:pt idx="19">
                  <c:v>1.0645</c:v>
                </c:pt>
                <c:pt idx="20">
                  <c:v>1.1299999999999999</c:v>
                </c:pt>
                <c:pt idx="21">
                  <c:v>1.1970000000000001</c:v>
                </c:pt>
                <c:pt idx="22">
                  <c:v>1.2655000000000001</c:v>
                </c:pt>
                <c:pt idx="23">
                  <c:v>1.3355999999999999</c:v>
                </c:pt>
                <c:pt idx="24">
                  <c:v>1.4073</c:v>
                </c:pt>
                <c:pt idx="25">
                  <c:v>1.4806999999999999</c:v>
                </c:pt>
                <c:pt idx="26">
                  <c:v>1.5559000000000001</c:v>
                </c:pt>
                <c:pt idx="27">
                  <c:v>1.6328</c:v>
                </c:pt>
                <c:pt idx="28">
                  <c:v>1.7117</c:v>
                </c:pt>
                <c:pt idx="29">
                  <c:v>1.7924</c:v>
                </c:pt>
                <c:pt idx="30">
                  <c:v>1.8752</c:v>
                </c:pt>
                <c:pt idx="31">
                  <c:v>1.9601</c:v>
                </c:pt>
                <c:pt idx="32">
                  <c:v>2.0472000000000001</c:v>
                </c:pt>
                <c:pt idx="33">
                  <c:v>2.1364999999999998</c:v>
                </c:pt>
                <c:pt idx="34">
                  <c:v>2.2282000000000002</c:v>
                </c:pt>
                <c:pt idx="35">
                  <c:v>2.3224</c:v>
                </c:pt>
                <c:pt idx="36">
                  <c:v>2.4190999999999998</c:v>
                </c:pt>
                <c:pt idx="37">
                  <c:v>2.5185</c:v>
                </c:pt>
                <c:pt idx="38">
                  <c:v>2.6206</c:v>
                </c:pt>
                <c:pt idx="39">
                  <c:v>2.7256999999999998</c:v>
                </c:pt>
                <c:pt idx="40">
                  <c:v>2.8336999999999999</c:v>
                </c:pt>
                <c:pt idx="41">
                  <c:v>2.9449999999999998</c:v>
                </c:pt>
                <c:pt idx="42">
                  <c:v>3.0594999999999999</c:v>
                </c:pt>
                <c:pt idx="43">
                  <c:v>3.1775000000000002</c:v>
                </c:pt>
                <c:pt idx="44">
                  <c:v>3.2991000000000001</c:v>
                </c:pt>
                <c:pt idx="45">
                  <c:v>3.4243999999999999</c:v>
                </c:pt>
                <c:pt idx="46">
                  <c:v>3.5537999999999998</c:v>
                </c:pt>
                <c:pt idx="47">
                  <c:v>3.6871999999999998</c:v>
                </c:pt>
                <c:pt idx="48">
                  <c:v>3.8250999999999999</c:v>
                </c:pt>
                <c:pt idx="49">
                  <c:v>4.2065000000000001</c:v>
                </c:pt>
              </c:numCache>
            </c:numRef>
          </c:xVal>
          <c:yVal>
            <c:numRef>
              <c:f>'0.7-0.5'!$G$7:$G$100</c:f>
              <c:numCache>
                <c:formatCode>General</c:formatCode>
                <c:ptCount val="94"/>
                <c:pt idx="0">
                  <c:v>81.400000000000006</c:v>
                </c:pt>
                <c:pt idx="1">
                  <c:v>162.80000000000001</c:v>
                </c:pt>
                <c:pt idx="2">
                  <c:v>244.2</c:v>
                </c:pt>
                <c:pt idx="3">
                  <c:v>325.60000000000002</c:v>
                </c:pt>
                <c:pt idx="4">
                  <c:v>407</c:v>
                </c:pt>
                <c:pt idx="5">
                  <c:v>488.4</c:v>
                </c:pt>
                <c:pt idx="6">
                  <c:v>569.80000000000007</c:v>
                </c:pt>
                <c:pt idx="7">
                  <c:v>651.20000000000005</c:v>
                </c:pt>
                <c:pt idx="8">
                  <c:v>732.6</c:v>
                </c:pt>
                <c:pt idx="9">
                  <c:v>814</c:v>
                </c:pt>
                <c:pt idx="10">
                  <c:v>895.4</c:v>
                </c:pt>
                <c:pt idx="11">
                  <c:v>976.8</c:v>
                </c:pt>
                <c:pt idx="12">
                  <c:v>1058.2</c:v>
                </c:pt>
                <c:pt idx="13">
                  <c:v>1139.6000000000001</c:v>
                </c:pt>
                <c:pt idx="14">
                  <c:v>1221</c:v>
                </c:pt>
                <c:pt idx="15">
                  <c:v>1302.4000000000001</c:v>
                </c:pt>
                <c:pt idx="16">
                  <c:v>1383.8000000000002</c:v>
                </c:pt>
                <c:pt idx="17">
                  <c:v>1465.2</c:v>
                </c:pt>
                <c:pt idx="18">
                  <c:v>1546.6</c:v>
                </c:pt>
                <c:pt idx="19">
                  <c:v>1628</c:v>
                </c:pt>
                <c:pt idx="20">
                  <c:v>1709.3999999999999</c:v>
                </c:pt>
                <c:pt idx="21">
                  <c:v>1790.8</c:v>
                </c:pt>
                <c:pt idx="22">
                  <c:v>1872.2</c:v>
                </c:pt>
                <c:pt idx="23">
                  <c:v>1953.6</c:v>
                </c:pt>
                <c:pt idx="24">
                  <c:v>2035</c:v>
                </c:pt>
                <c:pt idx="25">
                  <c:v>2116.4</c:v>
                </c:pt>
                <c:pt idx="26">
                  <c:v>2197.8000000000002</c:v>
                </c:pt>
                <c:pt idx="27">
                  <c:v>2279.2000000000003</c:v>
                </c:pt>
                <c:pt idx="28">
                  <c:v>2360.6</c:v>
                </c:pt>
                <c:pt idx="29">
                  <c:v>2442</c:v>
                </c:pt>
                <c:pt idx="30">
                  <c:v>2523.4</c:v>
                </c:pt>
                <c:pt idx="31">
                  <c:v>2604.8000000000002</c:v>
                </c:pt>
                <c:pt idx="32">
                  <c:v>2686.2000000000003</c:v>
                </c:pt>
                <c:pt idx="33">
                  <c:v>2767.6000000000004</c:v>
                </c:pt>
                <c:pt idx="34">
                  <c:v>2849</c:v>
                </c:pt>
                <c:pt idx="35">
                  <c:v>2930.4</c:v>
                </c:pt>
                <c:pt idx="36">
                  <c:v>3011.8</c:v>
                </c:pt>
                <c:pt idx="37">
                  <c:v>3093.2</c:v>
                </c:pt>
                <c:pt idx="38">
                  <c:v>3174.6</c:v>
                </c:pt>
                <c:pt idx="39">
                  <c:v>3256</c:v>
                </c:pt>
                <c:pt idx="40">
                  <c:v>3337.3999999999996</c:v>
                </c:pt>
                <c:pt idx="41">
                  <c:v>3418.7999999999997</c:v>
                </c:pt>
                <c:pt idx="42">
                  <c:v>3500.2</c:v>
                </c:pt>
                <c:pt idx="43">
                  <c:v>3581.6</c:v>
                </c:pt>
                <c:pt idx="44">
                  <c:v>3663</c:v>
                </c:pt>
                <c:pt idx="45">
                  <c:v>3744.4</c:v>
                </c:pt>
                <c:pt idx="46">
                  <c:v>3825.7999999999997</c:v>
                </c:pt>
                <c:pt idx="47">
                  <c:v>3907.2</c:v>
                </c:pt>
                <c:pt idx="48">
                  <c:v>3988.6</c:v>
                </c:pt>
                <c:pt idx="49">
                  <c:v>4070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952-48D8-9338-9110E020357B}"/>
            </c:ext>
          </c:extLst>
        </c:ser>
        <c:ser>
          <c:idx val="8"/>
          <c:order val="5"/>
          <c:tx>
            <c:strRef>
              <c:f>'0.7-0.5'!$J$3</c:f>
              <c:strCache>
                <c:ptCount val="1"/>
                <c:pt idx="0">
                  <c:v>dt/db=0.5,L=8m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'0.7-0.5'!$L$7:$L$100</c:f>
              <c:numCache>
                <c:formatCode>General</c:formatCode>
                <c:ptCount val="94"/>
                <c:pt idx="0">
                  <c:v>6.4499000000000001E-2</c:v>
                </c:pt>
                <c:pt idx="1">
                  <c:v>0.13052</c:v>
                </c:pt>
                <c:pt idx="2">
                  <c:v>0.19811000000000001</c:v>
                </c:pt>
                <c:pt idx="3">
                  <c:v>0.26733000000000001</c:v>
                </c:pt>
                <c:pt idx="4">
                  <c:v>0.33825</c:v>
                </c:pt>
                <c:pt idx="5">
                  <c:v>0.41093000000000002</c:v>
                </c:pt>
                <c:pt idx="6">
                  <c:v>0.48542999999999997</c:v>
                </c:pt>
                <c:pt idx="7">
                  <c:v>0.56183000000000005</c:v>
                </c:pt>
                <c:pt idx="8">
                  <c:v>0.64019999999999999</c:v>
                </c:pt>
                <c:pt idx="9">
                  <c:v>0.72062000000000004</c:v>
                </c:pt>
                <c:pt idx="10">
                  <c:v>0.80317000000000005</c:v>
                </c:pt>
                <c:pt idx="11">
                  <c:v>0.88793999999999995</c:v>
                </c:pt>
                <c:pt idx="12">
                  <c:v>0.97502</c:v>
                </c:pt>
                <c:pt idx="13">
                  <c:v>1.0645</c:v>
                </c:pt>
                <c:pt idx="14">
                  <c:v>1.1565000000000001</c:v>
                </c:pt>
                <c:pt idx="15">
                  <c:v>1.2511000000000001</c:v>
                </c:pt>
                <c:pt idx="16">
                  <c:v>1.3485</c:v>
                </c:pt>
                <c:pt idx="17">
                  <c:v>1.4487000000000001</c:v>
                </c:pt>
                <c:pt idx="18">
                  <c:v>1.5519000000000001</c:v>
                </c:pt>
                <c:pt idx="19">
                  <c:v>1.6581999999999999</c:v>
                </c:pt>
                <c:pt idx="20">
                  <c:v>1.7678</c:v>
                </c:pt>
                <c:pt idx="21">
                  <c:v>1.8809</c:v>
                </c:pt>
                <c:pt idx="22">
                  <c:v>1.9975000000000001</c:v>
                </c:pt>
                <c:pt idx="23">
                  <c:v>2.1177999999999999</c:v>
                </c:pt>
                <c:pt idx="24">
                  <c:v>2.2422</c:v>
                </c:pt>
                <c:pt idx="25">
                  <c:v>2.3706999999999998</c:v>
                </c:pt>
                <c:pt idx="26">
                  <c:v>2.5034999999999998</c:v>
                </c:pt>
                <c:pt idx="27">
                  <c:v>2.641</c:v>
                </c:pt>
                <c:pt idx="28">
                  <c:v>2.7831999999999999</c:v>
                </c:pt>
                <c:pt idx="29">
                  <c:v>2.9306000000000001</c:v>
                </c:pt>
                <c:pt idx="30">
                  <c:v>3.0834000000000001</c:v>
                </c:pt>
                <c:pt idx="31">
                  <c:v>3.2418999999999998</c:v>
                </c:pt>
                <c:pt idx="32">
                  <c:v>3.4062999999999999</c:v>
                </c:pt>
                <c:pt idx="33">
                  <c:v>3.5771999999999999</c:v>
                </c:pt>
                <c:pt idx="34">
                  <c:v>3.7547999999999999</c:v>
                </c:pt>
                <c:pt idx="35">
                  <c:v>3.9394999999999998</c:v>
                </c:pt>
                <c:pt idx="36">
                  <c:v>4.1318999999999999</c:v>
                </c:pt>
                <c:pt idx="37">
                  <c:v>4.3323</c:v>
                </c:pt>
                <c:pt idx="38">
                  <c:v>4.5414000000000003</c:v>
                </c:pt>
                <c:pt idx="39">
                  <c:v>4.7595999999999998</c:v>
                </c:pt>
                <c:pt idx="40">
                  <c:v>4.9877000000000002</c:v>
                </c:pt>
                <c:pt idx="41">
                  <c:v>5.2262000000000004</c:v>
                </c:pt>
                <c:pt idx="42">
                  <c:v>5.4759000000000002</c:v>
                </c:pt>
                <c:pt idx="43">
                  <c:v>5.7377000000000002</c:v>
                </c:pt>
                <c:pt idx="44">
                  <c:v>6.0124000000000004</c:v>
                </c:pt>
                <c:pt idx="45">
                  <c:v>6.3010999999999999</c:v>
                </c:pt>
                <c:pt idx="46">
                  <c:v>6.6048</c:v>
                </c:pt>
                <c:pt idx="47">
                  <c:v>6.9246999999999996</c:v>
                </c:pt>
                <c:pt idx="48">
                  <c:v>7.3604000000000003</c:v>
                </c:pt>
                <c:pt idx="49">
                  <c:v>7.8173000000000004</c:v>
                </c:pt>
                <c:pt idx="50">
                  <c:v>8.2786000000000008</c:v>
                </c:pt>
                <c:pt idx="51">
                  <c:v>8.3642000000000003</c:v>
                </c:pt>
              </c:numCache>
            </c:numRef>
          </c:xVal>
          <c:yVal>
            <c:numRef>
              <c:f>'0.7-0.5'!$K$7:$K$100</c:f>
              <c:numCache>
                <c:formatCode>General</c:formatCode>
                <c:ptCount val="94"/>
                <c:pt idx="0">
                  <c:v>80.2</c:v>
                </c:pt>
                <c:pt idx="1">
                  <c:v>160.4</c:v>
                </c:pt>
                <c:pt idx="2">
                  <c:v>240.6</c:v>
                </c:pt>
                <c:pt idx="3">
                  <c:v>320.8</c:v>
                </c:pt>
                <c:pt idx="4">
                  <c:v>401</c:v>
                </c:pt>
                <c:pt idx="5">
                  <c:v>481.2</c:v>
                </c:pt>
                <c:pt idx="6">
                  <c:v>561.40000000000009</c:v>
                </c:pt>
                <c:pt idx="7">
                  <c:v>641.6</c:v>
                </c:pt>
                <c:pt idx="8">
                  <c:v>721.8</c:v>
                </c:pt>
                <c:pt idx="9">
                  <c:v>802</c:v>
                </c:pt>
                <c:pt idx="10">
                  <c:v>882.2</c:v>
                </c:pt>
                <c:pt idx="11">
                  <c:v>962.4</c:v>
                </c:pt>
                <c:pt idx="12">
                  <c:v>1042.6000000000001</c:v>
                </c:pt>
                <c:pt idx="13">
                  <c:v>1122.8000000000002</c:v>
                </c:pt>
                <c:pt idx="14">
                  <c:v>1203</c:v>
                </c:pt>
                <c:pt idx="15">
                  <c:v>1283.2</c:v>
                </c:pt>
                <c:pt idx="16">
                  <c:v>1363.4</c:v>
                </c:pt>
                <c:pt idx="17">
                  <c:v>1443.6</c:v>
                </c:pt>
                <c:pt idx="18">
                  <c:v>1523.8</c:v>
                </c:pt>
                <c:pt idx="19">
                  <c:v>1604</c:v>
                </c:pt>
                <c:pt idx="20">
                  <c:v>1684.2</c:v>
                </c:pt>
                <c:pt idx="21">
                  <c:v>1764.4</c:v>
                </c:pt>
                <c:pt idx="22">
                  <c:v>1844.6000000000001</c:v>
                </c:pt>
                <c:pt idx="23">
                  <c:v>1924.8</c:v>
                </c:pt>
                <c:pt idx="24">
                  <c:v>2005</c:v>
                </c:pt>
                <c:pt idx="25">
                  <c:v>2085.2000000000003</c:v>
                </c:pt>
                <c:pt idx="26">
                  <c:v>2165.4</c:v>
                </c:pt>
                <c:pt idx="27">
                  <c:v>2245.6000000000004</c:v>
                </c:pt>
                <c:pt idx="28">
                  <c:v>2325.7999999999997</c:v>
                </c:pt>
                <c:pt idx="29">
                  <c:v>2406</c:v>
                </c:pt>
                <c:pt idx="30">
                  <c:v>2486.1999999999998</c:v>
                </c:pt>
                <c:pt idx="31">
                  <c:v>2566.4</c:v>
                </c:pt>
                <c:pt idx="32">
                  <c:v>2646.6</c:v>
                </c:pt>
                <c:pt idx="33">
                  <c:v>2726.8</c:v>
                </c:pt>
                <c:pt idx="34">
                  <c:v>2807</c:v>
                </c:pt>
                <c:pt idx="35">
                  <c:v>2887.2</c:v>
                </c:pt>
                <c:pt idx="36">
                  <c:v>2967.4</c:v>
                </c:pt>
                <c:pt idx="37">
                  <c:v>3047.6</c:v>
                </c:pt>
                <c:pt idx="38">
                  <c:v>3127.8</c:v>
                </c:pt>
                <c:pt idx="39">
                  <c:v>3208</c:v>
                </c:pt>
                <c:pt idx="40">
                  <c:v>3288.2</c:v>
                </c:pt>
                <c:pt idx="41">
                  <c:v>3368.4</c:v>
                </c:pt>
                <c:pt idx="42">
                  <c:v>3448.6</c:v>
                </c:pt>
                <c:pt idx="43">
                  <c:v>3528.8</c:v>
                </c:pt>
                <c:pt idx="44">
                  <c:v>3609</c:v>
                </c:pt>
                <c:pt idx="45">
                  <c:v>3689.2000000000003</c:v>
                </c:pt>
                <c:pt idx="46">
                  <c:v>3769.3999999999996</c:v>
                </c:pt>
                <c:pt idx="47">
                  <c:v>3849.6</c:v>
                </c:pt>
                <c:pt idx="48">
                  <c:v>3929.7999999999997</c:v>
                </c:pt>
                <c:pt idx="49">
                  <c:v>3969.9</c:v>
                </c:pt>
                <c:pt idx="50">
                  <c:v>3989.95</c:v>
                </c:pt>
                <c:pt idx="51">
                  <c:v>4010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952-48D8-9338-9110E020357B}"/>
            </c:ext>
          </c:extLst>
        </c:ser>
        <c:ser>
          <c:idx val="0"/>
          <c:order val="6"/>
          <c:tx>
            <c:strRef>
              <c:f>'0.7-0.3'!$B$3</c:f>
              <c:strCache>
                <c:ptCount val="1"/>
                <c:pt idx="0">
                  <c:v>dt/db=0.3,L=6m</c:v>
                </c:pt>
              </c:strCache>
            </c:strRef>
          </c:tx>
          <c:spPr>
            <a:ln w="19050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'0.7-0.3'!$D$7:$D$100</c:f>
              <c:numCache>
                <c:formatCode>0.00E+00</c:formatCode>
                <c:ptCount val="94"/>
                <c:pt idx="0" formatCode="General">
                  <c:v>2.5817E-2</c:v>
                </c:pt>
                <c:pt idx="1">
                  <c:v>5.1938999999999999E-2</c:v>
                </c:pt>
                <c:pt idx="2">
                  <c:v>7.8371999999999997E-2</c:v>
                </c:pt>
                <c:pt idx="3" formatCode="General">
                  <c:v>0.10512000000000001</c:v>
                </c:pt>
                <c:pt idx="4" formatCode="General">
                  <c:v>0.13219</c:v>
                </c:pt>
                <c:pt idx="5" formatCode="General">
                  <c:v>0.15959000000000001</c:v>
                </c:pt>
                <c:pt idx="6" formatCode="General">
                  <c:v>0.18733</c:v>
                </c:pt>
                <c:pt idx="7" formatCode="General">
                  <c:v>0.21540999999999999</c:v>
                </c:pt>
                <c:pt idx="8" formatCode="General">
                  <c:v>0.24382999999999999</c:v>
                </c:pt>
                <c:pt idx="9" formatCode="General">
                  <c:v>0.27261000000000002</c:v>
                </c:pt>
                <c:pt idx="10" formatCode="General">
                  <c:v>0.30175999999999997</c:v>
                </c:pt>
                <c:pt idx="11" formatCode="General">
                  <c:v>0.33127000000000001</c:v>
                </c:pt>
                <c:pt idx="12" formatCode="General">
                  <c:v>0.36115999999999998</c:v>
                </c:pt>
                <c:pt idx="13" formatCode="General">
                  <c:v>0.39143</c:v>
                </c:pt>
                <c:pt idx="14" formatCode="General">
                  <c:v>0.42209999999999998</c:v>
                </c:pt>
                <c:pt idx="15" formatCode="General">
                  <c:v>0.45316000000000001</c:v>
                </c:pt>
                <c:pt idx="16" formatCode="General">
                  <c:v>0.48463000000000001</c:v>
                </c:pt>
                <c:pt idx="17" formatCode="General">
                  <c:v>0.51651999999999998</c:v>
                </c:pt>
                <c:pt idx="18" formatCode="General">
                  <c:v>0.54883999999999999</c:v>
                </c:pt>
                <c:pt idx="19" formatCode="General">
                  <c:v>0.58157999999999999</c:v>
                </c:pt>
                <c:pt idx="20" formatCode="General">
                  <c:v>0.61477999999999999</c:v>
                </c:pt>
                <c:pt idx="21" formatCode="General">
                  <c:v>0.64842</c:v>
                </c:pt>
                <c:pt idx="22" formatCode="General">
                  <c:v>0.68252999999999997</c:v>
                </c:pt>
                <c:pt idx="23" formatCode="General">
                  <c:v>0.71709999999999996</c:v>
                </c:pt>
                <c:pt idx="24" formatCode="General">
                  <c:v>0.75217000000000001</c:v>
                </c:pt>
                <c:pt idx="25" formatCode="General">
                  <c:v>0.78771999999999998</c:v>
                </c:pt>
                <c:pt idx="26" formatCode="General">
                  <c:v>0.82377999999999996</c:v>
                </c:pt>
                <c:pt idx="27" formatCode="General">
                  <c:v>0.86034999999999995</c:v>
                </c:pt>
                <c:pt idx="28" formatCode="General">
                  <c:v>0.89744999999999997</c:v>
                </c:pt>
                <c:pt idx="29" formatCode="General">
                  <c:v>0.93508999999999998</c:v>
                </c:pt>
                <c:pt idx="30" formatCode="General">
                  <c:v>0.97328000000000003</c:v>
                </c:pt>
                <c:pt idx="31" formatCode="General">
                  <c:v>1.012</c:v>
                </c:pt>
                <c:pt idx="32" formatCode="General">
                  <c:v>1.0513999999999999</c:v>
                </c:pt>
                <c:pt idx="33" formatCode="General">
                  <c:v>1.0912999999999999</c:v>
                </c:pt>
                <c:pt idx="34" formatCode="General">
                  <c:v>1.1317999999999999</c:v>
                </c:pt>
                <c:pt idx="35" formatCode="General">
                  <c:v>1.1729000000000001</c:v>
                </c:pt>
                <c:pt idx="36" formatCode="General">
                  <c:v>1.2146999999999999</c:v>
                </c:pt>
                <c:pt idx="37" formatCode="General">
                  <c:v>1.2571000000000001</c:v>
                </c:pt>
                <c:pt idx="38" formatCode="General">
                  <c:v>1.3002</c:v>
                </c:pt>
                <c:pt idx="39" formatCode="General">
                  <c:v>1.3440000000000001</c:v>
                </c:pt>
                <c:pt idx="40" formatCode="General">
                  <c:v>1.3884000000000001</c:v>
                </c:pt>
                <c:pt idx="41" formatCode="General">
                  <c:v>1.4336</c:v>
                </c:pt>
                <c:pt idx="42" formatCode="General">
                  <c:v>1.4795</c:v>
                </c:pt>
                <c:pt idx="43" formatCode="General">
                  <c:v>1.5261</c:v>
                </c:pt>
                <c:pt idx="44" formatCode="General">
                  <c:v>1.5736000000000001</c:v>
                </c:pt>
                <c:pt idx="45" formatCode="General">
                  <c:v>1.6217999999999999</c:v>
                </c:pt>
                <c:pt idx="46" formatCode="General">
                  <c:v>1.6708000000000001</c:v>
                </c:pt>
                <c:pt idx="47" formatCode="General">
                  <c:v>1.7205999999999999</c:v>
                </c:pt>
                <c:pt idx="48" formatCode="General">
                  <c:v>1.7713000000000001</c:v>
                </c:pt>
                <c:pt idx="49" formatCode="General">
                  <c:v>1.9738</c:v>
                </c:pt>
              </c:numCache>
            </c:numRef>
          </c:xVal>
          <c:yVal>
            <c:numRef>
              <c:f>'0.7-0.3'!$C$7:$C$100</c:f>
              <c:numCache>
                <c:formatCode>General</c:formatCode>
                <c:ptCount val="94"/>
                <c:pt idx="0">
                  <c:v>74.320000000000007</c:v>
                </c:pt>
                <c:pt idx="1">
                  <c:v>148.64000000000001</c:v>
                </c:pt>
                <c:pt idx="2">
                  <c:v>222.95999999999998</c:v>
                </c:pt>
                <c:pt idx="3">
                  <c:v>297.28000000000003</c:v>
                </c:pt>
                <c:pt idx="4">
                  <c:v>371.6</c:v>
                </c:pt>
                <c:pt idx="5">
                  <c:v>445.91999999999996</c:v>
                </c:pt>
                <c:pt idx="6">
                  <c:v>520.24</c:v>
                </c:pt>
                <c:pt idx="7">
                  <c:v>594.56000000000006</c:v>
                </c:pt>
                <c:pt idx="8">
                  <c:v>668.88</c:v>
                </c:pt>
                <c:pt idx="9">
                  <c:v>743.2</c:v>
                </c:pt>
                <c:pt idx="10">
                  <c:v>817.52</c:v>
                </c:pt>
                <c:pt idx="11">
                  <c:v>891.83999999999992</c:v>
                </c:pt>
                <c:pt idx="12">
                  <c:v>966.16000000000008</c:v>
                </c:pt>
                <c:pt idx="13">
                  <c:v>1040.48</c:v>
                </c:pt>
                <c:pt idx="14">
                  <c:v>1114.8</c:v>
                </c:pt>
                <c:pt idx="15">
                  <c:v>1189.1200000000001</c:v>
                </c:pt>
                <c:pt idx="16">
                  <c:v>1263.44</c:v>
                </c:pt>
                <c:pt idx="17">
                  <c:v>1337.76</c:v>
                </c:pt>
                <c:pt idx="18">
                  <c:v>1412.08</c:v>
                </c:pt>
                <c:pt idx="19">
                  <c:v>1486.4</c:v>
                </c:pt>
                <c:pt idx="20">
                  <c:v>1560.72</c:v>
                </c:pt>
                <c:pt idx="21">
                  <c:v>1635.04</c:v>
                </c:pt>
                <c:pt idx="22">
                  <c:v>1709.3600000000001</c:v>
                </c:pt>
                <c:pt idx="23">
                  <c:v>1783.6799999999998</c:v>
                </c:pt>
                <c:pt idx="24">
                  <c:v>1858</c:v>
                </c:pt>
                <c:pt idx="25">
                  <c:v>1932.3200000000002</c:v>
                </c:pt>
                <c:pt idx="26">
                  <c:v>2006.64</c:v>
                </c:pt>
                <c:pt idx="27">
                  <c:v>2080.96</c:v>
                </c:pt>
                <c:pt idx="28">
                  <c:v>2155.2799999999997</c:v>
                </c:pt>
                <c:pt idx="29">
                  <c:v>2229.6</c:v>
                </c:pt>
                <c:pt idx="30">
                  <c:v>2303.92</c:v>
                </c:pt>
                <c:pt idx="31">
                  <c:v>2378.2400000000002</c:v>
                </c:pt>
                <c:pt idx="32">
                  <c:v>2452.56</c:v>
                </c:pt>
                <c:pt idx="33">
                  <c:v>2526.88</c:v>
                </c:pt>
                <c:pt idx="34">
                  <c:v>2601.1999999999998</c:v>
                </c:pt>
                <c:pt idx="35">
                  <c:v>2675.52</c:v>
                </c:pt>
                <c:pt idx="36">
                  <c:v>2749.84</c:v>
                </c:pt>
                <c:pt idx="37">
                  <c:v>2824.16</c:v>
                </c:pt>
                <c:pt idx="38">
                  <c:v>2898.48</c:v>
                </c:pt>
                <c:pt idx="39">
                  <c:v>2972.8</c:v>
                </c:pt>
                <c:pt idx="40">
                  <c:v>3047.12</c:v>
                </c:pt>
                <c:pt idx="41">
                  <c:v>3121.44</c:v>
                </c:pt>
                <c:pt idx="42">
                  <c:v>3195.7599999999998</c:v>
                </c:pt>
                <c:pt idx="43">
                  <c:v>3270.08</c:v>
                </c:pt>
                <c:pt idx="44">
                  <c:v>3344.4</c:v>
                </c:pt>
                <c:pt idx="45">
                  <c:v>3418.7200000000003</c:v>
                </c:pt>
                <c:pt idx="46">
                  <c:v>3493.04</c:v>
                </c:pt>
                <c:pt idx="47">
                  <c:v>3567.3599999999997</c:v>
                </c:pt>
                <c:pt idx="48">
                  <c:v>3641.68</c:v>
                </c:pt>
                <c:pt idx="49">
                  <c:v>3716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952-48D8-9338-9110E020357B}"/>
            </c:ext>
          </c:extLst>
        </c:ser>
        <c:ser>
          <c:idx val="1"/>
          <c:order val="7"/>
          <c:tx>
            <c:strRef>
              <c:f>'0.7-0.3'!$F$3</c:f>
              <c:strCache>
                <c:ptCount val="1"/>
                <c:pt idx="0">
                  <c:v>dt/db=0.3,L=7m</c:v>
                </c:pt>
              </c:strCache>
            </c:strRef>
          </c:tx>
          <c:spPr>
            <a:ln w="19050" cap="rnd" cmpd="sng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'0.7-0.3'!$H$7:$H$100</c:f>
              <c:numCache>
                <c:formatCode>0.00E+00</c:formatCode>
                <c:ptCount val="94"/>
                <c:pt idx="0">
                  <c:v>4.0245999999999997E-2</c:v>
                </c:pt>
                <c:pt idx="1">
                  <c:v>8.1151000000000001E-2</c:v>
                </c:pt>
                <c:pt idx="2" formatCode="General">
                  <c:v>0.12273000000000001</c:v>
                </c:pt>
                <c:pt idx="3" formatCode="General">
                  <c:v>0.16500000000000001</c:v>
                </c:pt>
                <c:pt idx="4" formatCode="General">
                  <c:v>0.20799000000000001</c:v>
                </c:pt>
                <c:pt idx="5" formatCode="General">
                  <c:v>0.25169999999999998</c:v>
                </c:pt>
                <c:pt idx="6" formatCode="General">
                  <c:v>0.29616999999999999</c:v>
                </c:pt>
                <c:pt idx="7" formatCode="General">
                  <c:v>0.34139999999999998</c:v>
                </c:pt>
                <c:pt idx="8" formatCode="General">
                  <c:v>0.38741999999999999</c:v>
                </c:pt>
                <c:pt idx="9" formatCode="General">
                  <c:v>0.43425000000000002</c:v>
                </c:pt>
                <c:pt idx="10" formatCode="General">
                  <c:v>0.48192000000000002</c:v>
                </c:pt>
                <c:pt idx="11" formatCode="General">
                  <c:v>0.53044000000000002</c:v>
                </c:pt>
                <c:pt idx="12" formatCode="General">
                  <c:v>0.57984999999999998</c:v>
                </c:pt>
                <c:pt idx="13" formatCode="General">
                  <c:v>0.63014999999999999</c:v>
                </c:pt>
                <c:pt idx="14" formatCode="General">
                  <c:v>0.68139000000000005</c:v>
                </c:pt>
                <c:pt idx="15" formatCode="General">
                  <c:v>0.73358999999999996</c:v>
                </c:pt>
                <c:pt idx="16" formatCode="General">
                  <c:v>0.78676999999999997</c:v>
                </c:pt>
                <c:pt idx="17" formatCode="General">
                  <c:v>0.84096000000000004</c:v>
                </c:pt>
                <c:pt idx="18" formatCode="General">
                  <c:v>0.8962</c:v>
                </c:pt>
                <c:pt idx="19" formatCode="General">
                  <c:v>0.95250999999999997</c:v>
                </c:pt>
                <c:pt idx="20" formatCode="General">
                  <c:v>1.0099</c:v>
                </c:pt>
                <c:pt idx="21" formatCode="General">
                  <c:v>1.0685</c:v>
                </c:pt>
                <c:pt idx="22" formatCode="General">
                  <c:v>1.1282000000000001</c:v>
                </c:pt>
                <c:pt idx="23" formatCode="General">
                  <c:v>1.1892</c:v>
                </c:pt>
                <c:pt idx="24" formatCode="General">
                  <c:v>1.2514000000000001</c:v>
                </c:pt>
                <c:pt idx="25" formatCode="General">
                  <c:v>1.3149</c:v>
                </c:pt>
                <c:pt idx="26" formatCode="General">
                  <c:v>1.3796999999999999</c:v>
                </c:pt>
                <c:pt idx="27" formatCode="General">
                  <c:v>1.4459</c:v>
                </c:pt>
                <c:pt idx="28" formatCode="General">
                  <c:v>1.5135000000000001</c:v>
                </c:pt>
                <c:pt idx="29" formatCode="General">
                  <c:v>1.5826</c:v>
                </c:pt>
                <c:pt idx="30" formatCode="General">
                  <c:v>1.6532</c:v>
                </c:pt>
                <c:pt idx="31" formatCode="General">
                  <c:v>1.7254</c:v>
                </c:pt>
                <c:pt idx="32" formatCode="General">
                  <c:v>1.7991999999999999</c:v>
                </c:pt>
                <c:pt idx="33" formatCode="General">
                  <c:v>1.8747</c:v>
                </c:pt>
                <c:pt idx="34" formatCode="General">
                  <c:v>1.9519</c:v>
                </c:pt>
                <c:pt idx="35" formatCode="General">
                  <c:v>2.0308999999999999</c:v>
                </c:pt>
                <c:pt idx="36" formatCode="General">
                  <c:v>2.1116999999999999</c:v>
                </c:pt>
                <c:pt idx="37" formatCode="General">
                  <c:v>2.1945000000000001</c:v>
                </c:pt>
                <c:pt idx="38" formatCode="General">
                  <c:v>2.2793000000000001</c:v>
                </c:pt>
                <c:pt idx="39" formatCode="General">
                  <c:v>2.3662000000000001</c:v>
                </c:pt>
                <c:pt idx="40" formatCode="General">
                  <c:v>2.4552999999999998</c:v>
                </c:pt>
                <c:pt idx="41" formatCode="General">
                  <c:v>2.5465</c:v>
                </c:pt>
                <c:pt idx="42" formatCode="General">
                  <c:v>2.6400999999999999</c:v>
                </c:pt>
                <c:pt idx="43" formatCode="General">
                  <c:v>2.7361</c:v>
                </c:pt>
                <c:pt idx="44" formatCode="General">
                  <c:v>2.8346</c:v>
                </c:pt>
                <c:pt idx="45" formatCode="General">
                  <c:v>2.9358</c:v>
                </c:pt>
                <c:pt idx="46" formatCode="General">
                  <c:v>3.0396000000000001</c:v>
                </c:pt>
                <c:pt idx="47" formatCode="General">
                  <c:v>3.1463000000000001</c:v>
                </c:pt>
                <c:pt idx="48" formatCode="General">
                  <c:v>3.2559999999999998</c:v>
                </c:pt>
                <c:pt idx="49" formatCode="General">
                  <c:v>3.5434999999999999</c:v>
                </c:pt>
              </c:numCache>
            </c:numRef>
          </c:xVal>
          <c:yVal>
            <c:numRef>
              <c:f>'0.7-0.3'!$G$7:$G$100</c:f>
              <c:numCache>
                <c:formatCode>General</c:formatCode>
                <c:ptCount val="94"/>
                <c:pt idx="0">
                  <c:v>74.06</c:v>
                </c:pt>
                <c:pt idx="1">
                  <c:v>148.12</c:v>
                </c:pt>
                <c:pt idx="2">
                  <c:v>222.17999999999998</c:v>
                </c:pt>
                <c:pt idx="3">
                  <c:v>296.24</c:v>
                </c:pt>
                <c:pt idx="4">
                  <c:v>370.3</c:v>
                </c:pt>
                <c:pt idx="5">
                  <c:v>444.35999999999996</c:v>
                </c:pt>
                <c:pt idx="6">
                  <c:v>518.42000000000007</c:v>
                </c:pt>
                <c:pt idx="7">
                  <c:v>592.48</c:v>
                </c:pt>
                <c:pt idx="8">
                  <c:v>666.54</c:v>
                </c:pt>
                <c:pt idx="9">
                  <c:v>740.6</c:v>
                </c:pt>
                <c:pt idx="10">
                  <c:v>814.66</c:v>
                </c:pt>
                <c:pt idx="11">
                  <c:v>888.71999999999991</c:v>
                </c:pt>
                <c:pt idx="12">
                  <c:v>962.78000000000009</c:v>
                </c:pt>
                <c:pt idx="13">
                  <c:v>1036.8400000000001</c:v>
                </c:pt>
                <c:pt idx="14">
                  <c:v>1110.8999999999999</c:v>
                </c:pt>
                <c:pt idx="15">
                  <c:v>1184.96</c:v>
                </c:pt>
                <c:pt idx="16">
                  <c:v>1259.02</c:v>
                </c:pt>
                <c:pt idx="17">
                  <c:v>1333.08</c:v>
                </c:pt>
                <c:pt idx="18">
                  <c:v>1407.14</c:v>
                </c:pt>
                <c:pt idx="19">
                  <c:v>1481.2</c:v>
                </c:pt>
                <c:pt idx="20">
                  <c:v>1555.26</c:v>
                </c:pt>
                <c:pt idx="21">
                  <c:v>1629.32</c:v>
                </c:pt>
                <c:pt idx="22">
                  <c:v>1703.38</c:v>
                </c:pt>
                <c:pt idx="23">
                  <c:v>1777.4399999999998</c:v>
                </c:pt>
                <c:pt idx="24">
                  <c:v>1851.5</c:v>
                </c:pt>
                <c:pt idx="25">
                  <c:v>1925.5600000000002</c:v>
                </c:pt>
                <c:pt idx="26">
                  <c:v>1999.6200000000001</c:v>
                </c:pt>
                <c:pt idx="27">
                  <c:v>2073.6800000000003</c:v>
                </c:pt>
                <c:pt idx="28">
                  <c:v>2147.7399999999998</c:v>
                </c:pt>
                <c:pt idx="29">
                  <c:v>2221.7999999999997</c:v>
                </c:pt>
                <c:pt idx="30">
                  <c:v>2295.86</c:v>
                </c:pt>
                <c:pt idx="31">
                  <c:v>2369.92</c:v>
                </c:pt>
                <c:pt idx="32">
                  <c:v>2443.98</c:v>
                </c:pt>
                <c:pt idx="33">
                  <c:v>2518.04</c:v>
                </c:pt>
                <c:pt idx="34">
                  <c:v>2592.1</c:v>
                </c:pt>
                <c:pt idx="35">
                  <c:v>2666.16</c:v>
                </c:pt>
                <c:pt idx="36">
                  <c:v>2740.22</c:v>
                </c:pt>
                <c:pt idx="37">
                  <c:v>2814.28</c:v>
                </c:pt>
                <c:pt idx="38">
                  <c:v>2888.34</c:v>
                </c:pt>
                <c:pt idx="39">
                  <c:v>2962.4</c:v>
                </c:pt>
                <c:pt idx="40">
                  <c:v>3036.46</c:v>
                </c:pt>
                <c:pt idx="41">
                  <c:v>3110.52</c:v>
                </c:pt>
                <c:pt idx="42">
                  <c:v>3184.58</c:v>
                </c:pt>
                <c:pt idx="43">
                  <c:v>3258.64</c:v>
                </c:pt>
                <c:pt idx="44">
                  <c:v>3332.7000000000003</c:v>
                </c:pt>
                <c:pt idx="45">
                  <c:v>3406.76</c:v>
                </c:pt>
                <c:pt idx="46">
                  <c:v>3480.8199999999997</c:v>
                </c:pt>
                <c:pt idx="47">
                  <c:v>3554.8799999999997</c:v>
                </c:pt>
                <c:pt idx="48">
                  <c:v>3628.94</c:v>
                </c:pt>
                <c:pt idx="49">
                  <c:v>3703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952-48D8-9338-9110E020357B}"/>
            </c:ext>
          </c:extLst>
        </c:ser>
        <c:ser>
          <c:idx val="2"/>
          <c:order val="8"/>
          <c:tx>
            <c:strRef>
              <c:f>'0.7-0.3'!$J$3</c:f>
              <c:strCache>
                <c:ptCount val="1"/>
                <c:pt idx="0">
                  <c:v>dt/db=0.3,L=8m</c:v>
                </c:pt>
              </c:strCache>
            </c:strRef>
          </c:tx>
          <c:spPr>
            <a:ln w="19050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'0.7-0.3'!$L$7:$L$100</c:f>
              <c:numCache>
                <c:formatCode>0.00E+00</c:formatCode>
                <c:ptCount val="94"/>
                <c:pt idx="0">
                  <c:v>2.9523000000000001E-2</c:v>
                </c:pt>
                <c:pt idx="1">
                  <c:v>5.9360999999999997E-2</c:v>
                </c:pt>
                <c:pt idx="2" formatCode="General">
                  <c:v>0.10471999999999999</c:v>
                </c:pt>
                <c:pt idx="3" formatCode="General">
                  <c:v>0.16635</c:v>
                </c:pt>
                <c:pt idx="4" formatCode="General">
                  <c:v>0.22933999999999999</c:v>
                </c:pt>
                <c:pt idx="5" formatCode="General">
                  <c:v>0.29374</c:v>
                </c:pt>
                <c:pt idx="6" formatCode="General">
                  <c:v>0.35959000000000002</c:v>
                </c:pt>
                <c:pt idx="7" formatCode="General">
                  <c:v>0.42693999999999999</c:v>
                </c:pt>
                <c:pt idx="8" formatCode="General">
                  <c:v>0.49585000000000001</c:v>
                </c:pt>
                <c:pt idx="9" formatCode="General">
                  <c:v>0.56637999999999999</c:v>
                </c:pt>
                <c:pt idx="10" formatCode="General">
                  <c:v>0.63856999999999997</c:v>
                </c:pt>
                <c:pt idx="11" formatCode="General">
                  <c:v>0.71250000000000002</c:v>
                </c:pt>
                <c:pt idx="12" formatCode="General">
                  <c:v>0.78822000000000003</c:v>
                </c:pt>
                <c:pt idx="13" formatCode="General">
                  <c:v>0.86580999999999997</c:v>
                </c:pt>
                <c:pt idx="14" formatCode="General">
                  <c:v>0.94533</c:v>
                </c:pt>
                <c:pt idx="15" formatCode="General">
                  <c:v>1.0268999999999999</c:v>
                </c:pt>
                <c:pt idx="16" formatCode="General">
                  <c:v>1.1105</c:v>
                </c:pt>
                <c:pt idx="17" formatCode="General">
                  <c:v>1.1962999999999999</c:v>
                </c:pt>
                <c:pt idx="18" formatCode="General">
                  <c:v>1.2843</c:v>
                </c:pt>
                <c:pt idx="19" formatCode="General">
                  <c:v>1.3747</c:v>
                </c:pt>
                <c:pt idx="20" formatCode="General">
                  <c:v>1.4675</c:v>
                </c:pt>
                <c:pt idx="21" formatCode="General">
                  <c:v>1.5629</c:v>
                </c:pt>
                <c:pt idx="22" formatCode="General">
                  <c:v>1.661</c:v>
                </c:pt>
                <c:pt idx="23" formatCode="General">
                  <c:v>1.7618</c:v>
                </c:pt>
                <c:pt idx="24" formatCode="General">
                  <c:v>1.8653999999999999</c:v>
                </c:pt>
                <c:pt idx="25" formatCode="General">
                  <c:v>1.9722</c:v>
                </c:pt>
                <c:pt idx="26" formatCode="General">
                  <c:v>2.0819999999999999</c:v>
                </c:pt>
                <c:pt idx="27" formatCode="General">
                  <c:v>2.1951999999999998</c:v>
                </c:pt>
                <c:pt idx="28" formatCode="General">
                  <c:v>2.3117999999999999</c:v>
                </c:pt>
                <c:pt idx="29" formatCode="General">
                  <c:v>2.4319999999999999</c:v>
                </c:pt>
                <c:pt idx="30" formatCode="General">
                  <c:v>2.5558999999999998</c:v>
                </c:pt>
                <c:pt idx="31" formatCode="General">
                  <c:v>2.6839</c:v>
                </c:pt>
                <c:pt idx="32" formatCode="General">
                  <c:v>2.8159999999999998</c:v>
                </c:pt>
                <c:pt idx="33" formatCode="General">
                  <c:v>2.9525000000000001</c:v>
                </c:pt>
                <c:pt idx="34" formatCode="General">
                  <c:v>3.0935000000000001</c:v>
                </c:pt>
                <c:pt idx="35" formatCode="General">
                  <c:v>3.2393999999999998</c:v>
                </c:pt>
                <c:pt idx="36" formatCode="General">
                  <c:v>3.3902999999999999</c:v>
                </c:pt>
                <c:pt idx="37" formatCode="General">
                  <c:v>3.5467</c:v>
                </c:pt>
                <c:pt idx="38" formatCode="General">
                  <c:v>3.7086000000000001</c:v>
                </c:pt>
                <c:pt idx="39" formatCode="General">
                  <c:v>3.8765000000000001</c:v>
                </c:pt>
                <c:pt idx="40" formatCode="General">
                  <c:v>4.0507</c:v>
                </c:pt>
                <c:pt idx="41" formatCode="General">
                  <c:v>4.2316000000000003</c:v>
                </c:pt>
                <c:pt idx="42" formatCode="General">
                  <c:v>4.4195000000000002</c:v>
                </c:pt>
                <c:pt idx="43" formatCode="General">
                  <c:v>4.6148999999999996</c:v>
                </c:pt>
                <c:pt idx="44" formatCode="General">
                  <c:v>4.8182</c:v>
                </c:pt>
                <c:pt idx="45" formatCode="General">
                  <c:v>5.0298999999999996</c:v>
                </c:pt>
                <c:pt idx="46" formatCode="General">
                  <c:v>5.2506000000000004</c:v>
                </c:pt>
                <c:pt idx="47" formatCode="General">
                  <c:v>5.4808000000000003</c:v>
                </c:pt>
                <c:pt idx="48" formatCode="General">
                  <c:v>5.7213000000000003</c:v>
                </c:pt>
                <c:pt idx="49" formatCode="General">
                  <c:v>5.9725999999999999</c:v>
                </c:pt>
                <c:pt idx="50" formatCode="General">
                  <c:v>6.1364999999999998</c:v>
                </c:pt>
                <c:pt idx="51" formatCode="General">
                  <c:v>6.4791999999999996</c:v>
                </c:pt>
              </c:numCache>
            </c:numRef>
          </c:xVal>
          <c:yVal>
            <c:numRef>
              <c:f>'0.7-0.3'!$K$7:$K$100</c:f>
              <c:numCache>
                <c:formatCode>General</c:formatCode>
                <c:ptCount val="94"/>
                <c:pt idx="0">
                  <c:v>36.869999999999997</c:v>
                </c:pt>
                <c:pt idx="1">
                  <c:v>73.739999999999995</c:v>
                </c:pt>
                <c:pt idx="2">
                  <c:v>129.04500000000002</c:v>
                </c:pt>
                <c:pt idx="3">
                  <c:v>202.785</c:v>
                </c:pt>
                <c:pt idx="4">
                  <c:v>276.52499999999998</c:v>
                </c:pt>
                <c:pt idx="5">
                  <c:v>350.26499999999999</c:v>
                </c:pt>
                <c:pt idx="6">
                  <c:v>424.005</c:v>
                </c:pt>
                <c:pt idx="7">
                  <c:v>497.745</c:v>
                </c:pt>
                <c:pt idx="8">
                  <c:v>571.48500000000001</c:v>
                </c:pt>
                <c:pt idx="9">
                  <c:v>645.22499999999991</c:v>
                </c:pt>
                <c:pt idx="10">
                  <c:v>718.96500000000003</c:v>
                </c:pt>
                <c:pt idx="11">
                  <c:v>792.70500000000004</c:v>
                </c:pt>
                <c:pt idx="12">
                  <c:v>866.44499999999994</c:v>
                </c:pt>
                <c:pt idx="13">
                  <c:v>940.18500000000006</c:v>
                </c:pt>
                <c:pt idx="14">
                  <c:v>1013.9250000000001</c:v>
                </c:pt>
                <c:pt idx="15">
                  <c:v>1087.665</c:v>
                </c:pt>
                <c:pt idx="16">
                  <c:v>1161.405</c:v>
                </c:pt>
                <c:pt idx="17">
                  <c:v>1235.145</c:v>
                </c:pt>
                <c:pt idx="18">
                  <c:v>1308.885</c:v>
                </c:pt>
                <c:pt idx="19">
                  <c:v>1382.625</c:v>
                </c:pt>
                <c:pt idx="20">
                  <c:v>1456.365</c:v>
                </c:pt>
                <c:pt idx="21">
                  <c:v>1530.105</c:v>
                </c:pt>
                <c:pt idx="22">
                  <c:v>1603.845</c:v>
                </c:pt>
                <c:pt idx="23">
                  <c:v>1677.585</c:v>
                </c:pt>
                <c:pt idx="24">
                  <c:v>1751.3249999999998</c:v>
                </c:pt>
                <c:pt idx="25">
                  <c:v>1825.0650000000001</c:v>
                </c:pt>
                <c:pt idx="26">
                  <c:v>1898.8050000000001</c:v>
                </c:pt>
                <c:pt idx="27">
                  <c:v>1972.5450000000001</c:v>
                </c:pt>
                <c:pt idx="28">
                  <c:v>2046.2850000000001</c:v>
                </c:pt>
                <c:pt idx="29">
                  <c:v>2120.0249999999996</c:v>
                </c:pt>
                <c:pt idx="30">
                  <c:v>2193.7649999999999</c:v>
                </c:pt>
                <c:pt idx="31">
                  <c:v>2267.5050000000001</c:v>
                </c:pt>
                <c:pt idx="32">
                  <c:v>2341.2449999999999</c:v>
                </c:pt>
                <c:pt idx="33">
                  <c:v>2414.9850000000001</c:v>
                </c:pt>
                <c:pt idx="34">
                  <c:v>2488.7250000000004</c:v>
                </c:pt>
                <c:pt idx="35">
                  <c:v>2562.4649999999997</c:v>
                </c:pt>
                <c:pt idx="36">
                  <c:v>2636.2049999999999</c:v>
                </c:pt>
                <c:pt idx="37">
                  <c:v>2709.9450000000002</c:v>
                </c:pt>
                <c:pt idx="38">
                  <c:v>2783.6849999999999</c:v>
                </c:pt>
                <c:pt idx="39">
                  <c:v>2857.4250000000002</c:v>
                </c:pt>
                <c:pt idx="40">
                  <c:v>2931.165</c:v>
                </c:pt>
                <c:pt idx="41">
                  <c:v>3004.9049999999997</c:v>
                </c:pt>
                <c:pt idx="42">
                  <c:v>3078.645</c:v>
                </c:pt>
                <c:pt idx="43">
                  <c:v>3152.3849999999998</c:v>
                </c:pt>
                <c:pt idx="44">
                  <c:v>3226.125</c:v>
                </c:pt>
                <c:pt idx="45">
                  <c:v>3299.8650000000002</c:v>
                </c:pt>
                <c:pt idx="46">
                  <c:v>3373.605</c:v>
                </c:pt>
                <c:pt idx="47">
                  <c:v>3447.3450000000003</c:v>
                </c:pt>
                <c:pt idx="48">
                  <c:v>3521.085</c:v>
                </c:pt>
                <c:pt idx="49">
                  <c:v>3594.8249999999998</c:v>
                </c:pt>
                <c:pt idx="50">
                  <c:v>3640.9125000000004</c:v>
                </c:pt>
                <c:pt idx="51">
                  <c:v>3687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952-48D8-9338-9110E0203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Δ</a:t>
                </a:r>
                <a:r>
                  <a:rPr lang="en-US" sz="1000" b="0" i="0" baseline="0">
                    <a:effectLst/>
                  </a:rPr>
                  <a:t>, mm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ln>
      <a:solidFill>
        <a:schemeClr val="tx1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869774556326"/>
          <c:y val="3.679175864606328E-2"/>
          <c:w val="0.84595215207316943"/>
          <c:h val="0.59334561656614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'6m'!$B$2</c:f>
              <c:strCache>
                <c:ptCount val="1"/>
                <c:pt idx="0">
                  <c:v>bt/bb = 0.3 dt/db = 0.3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'6m'!$D$7:$D$40</c:f>
              <c:numCache>
                <c:formatCode>General</c:formatCode>
                <c:ptCount val="34"/>
                <c:pt idx="0">
                  <c:v>6.2765000000000001E-2</c:v>
                </c:pt>
                <c:pt idx="1">
                  <c:v>0.12681999999999999</c:v>
                </c:pt>
                <c:pt idx="2">
                  <c:v>0.19286</c:v>
                </c:pt>
                <c:pt idx="3">
                  <c:v>0.26100000000000001</c:v>
                </c:pt>
                <c:pt idx="4">
                  <c:v>0.33134000000000002</c:v>
                </c:pt>
                <c:pt idx="5">
                  <c:v>0.40398000000000001</c:v>
                </c:pt>
                <c:pt idx="6">
                  <c:v>0.47903000000000001</c:v>
                </c:pt>
                <c:pt idx="7">
                  <c:v>0.55664000000000002</c:v>
                </c:pt>
                <c:pt idx="8">
                  <c:v>0.63690999999999998</c:v>
                </c:pt>
                <c:pt idx="9">
                  <c:v>0.72001000000000004</c:v>
                </c:pt>
                <c:pt idx="10">
                  <c:v>0.80608999999999997</c:v>
                </c:pt>
                <c:pt idx="11">
                  <c:v>0.89529999999999998</c:v>
                </c:pt>
                <c:pt idx="12">
                  <c:v>0.98782000000000003</c:v>
                </c:pt>
                <c:pt idx="13">
                  <c:v>1.0838000000000001</c:v>
                </c:pt>
                <c:pt idx="14">
                  <c:v>1.1836</c:v>
                </c:pt>
                <c:pt idx="15">
                  <c:v>1.2871999999999999</c:v>
                </c:pt>
                <c:pt idx="16">
                  <c:v>1.3951</c:v>
                </c:pt>
                <c:pt idx="17">
                  <c:v>1.5073000000000001</c:v>
                </c:pt>
                <c:pt idx="18">
                  <c:v>1.6243000000000001</c:v>
                </c:pt>
                <c:pt idx="19">
                  <c:v>1.7463</c:v>
                </c:pt>
                <c:pt idx="20">
                  <c:v>1.8735999999999999</c:v>
                </c:pt>
                <c:pt idx="21">
                  <c:v>2.0066000000000002</c:v>
                </c:pt>
                <c:pt idx="22">
                  <c:v>2.1457000000000002</c:v>
                </c:pt>
                <c:pt idx="23">
                  <c:v>2.2913999999999999</c:v>
                </c:pt>
                <c:pt idx="24">
                  <c:v>2.4441000000000002</c:v>
                </c:pt>
                <c:pt idx="25">
                  <c:v>2.6042999999999998</c:v>
                </c:pt>
                <c:pt idx="26">
                  <c:v>2.7726000000000002</c:v>
                </c:pt>
                <c:pt idx="27">
                  <c:v>2.9496000000000002</c:v>
                </c:pt>
                <c:pt idx="28">
                  <c:v>3.1360999999999999</c:v>
                </c:pt>
                <c:pt idx="29">
                  <c:v>3.3328000000000002</c:v>
                </c:pt>
                <c:pt idx="30">
                  <c:v>3.5406</c:v>
                </c:pt>
                <c:pt idx="31">
                  <c:v>3.7604000000000002</c:v>
                </c:pt>
                <c:pt idx="32">
                  <c:v>3.9135</c:v>
                </c:pt>
                <c:pt idx="33">
                  <c:v>4.2325999999999997</c:v>
                </c:pt>
              </c:numCache>
            </c:numRef>
          </c:xVal>
          <c:yVal>
            <c:numRef>
              <c:f>'6m'!$C$7:$C$40</c:f>
              <c:numCache>
                <c:formatCode>General</c:formatCode>
                <c:ptCount val="34"/>
                <c:pt idx="0">
                  <c:v>57.666609000000001</c:v>
                </c:pt>
                <c:pt idx="1">
                  <c:v>114.75660900000001</c:v>
                </c:pt>
                <c:pt idx="2">
                  <c:v>171.846609</c:v>
                </c:pt>
                <c:pt idx="3">
                  <c:v>228.93090000000001</c:v>
                </c:pt>
                <c:pt idx="4">
                  <c:v>286.02089999999998</c:v>
                </c:pt>
                <c:pt idx="5">
                  <c:v>343.11089999999996</c:v>
                </c:pt>
                <c:pt idx="6">
                  <c:v>400.20089999999999</c:v>
                </c:pt>
                <c:pt idx="7">
                  <c:v>457.29090000000002</c:v>
                </c:pt>
                <c:pt idx="8">
                  <c:v>514.3809</c:v>
                </c:pt>
                <c:pt idx="9">
                  <c:v>571.47090000000003</c:v>
                </c:pt>
                <c:pt idx="10">
                  <c:v>628.56089999999995</c:v>
                </c:pt>
                <c:pt idx="11">
                  <c:v>685.65089999999998</c:v>
                </c:pt>
                <c:pt idx="12">
                  <c:v>742.74090000000001</c:v>
                </c:pt>
                <c:pt idx="13">
                  <c:v>799.83090000000004</c:v>
                </c:pt>
                <c:pt idx="14">
                  <c:v>856.92089999999996</c:v>
                </c:pt>
                <c:pt idx="15">
                  <c:v>914.01089999999999</c:v>
                </c:pt>
                <c:pt idx="16">
                  <c:v>971.10089999999991</c:v>
                </c:pt>
                <c:pt idx="17">
                  <c:v>1028.1909000000001</c:v>
                </c:pt>
                <c:pt idx="18">
                  <c:v>1085.2809</c:v>
                </c:pt>
                <c:pt idx="19">
                  <c:v>1142.3708999999999</c:v>
                </c:pt>
                <c:pt idx="20">
                  <c:v>1199.4609</c:v>
                </c:pt>
                <c:pt idx="21">
                  <c:v>1256.5509</c:v>
                </c:pt>
                <c:pt idx="22">
                  <c:v>1313.6409000000001</c:v>
                </c:pt>
                <c:pt idx="23">
                  <c:v>1370.7309</c:v>
                </c:pt>
                <c:pt idx="24">
                  <c:v>1427.8208999999999</c:v>
                </c:pt>
                <c:pt idx="25">
                  <c:v>1484.9109000000001</c:v>
                </c:pt>
                <c:pt idx="26">
                  <c:v>1542.0009</c:v>
                </c:pt>
                <c:pt idx="27">
                  <c:v>1599.0909000000001</c:v>
                </c:pt>
                <c:pt idx="28">
                  <c:v>1656.1808999999998</c:v>
                </c:pt>
                <c:pt idx="29">
                  <c:v>1713.2709</c:v>
                </c:pt>
                <c:pt idx="30">
                  <c:v>1770.3609000000001</c:v>
                </c:pt>
                <c:pt idx="31">
                  <c:v>1827.4509</c:v>
                </c:pt>
                <c:pt idx="32">
                  <c:v>1865.2254499999999</c:v>
                </c:pt>
                <c:pt idx="33">
                  <c:v>1903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07-4717-9A61-81A1CE4F257B}"/>
            </c:ext>
          </c:extLst>
        </c:ser>
        <c:ser>
          <c:idx val="1"/>
          <c:order val="1"/>
          <c:tx>
            <c:strRef>
              <c:f>'6m'!$F$2</c:f>
              <c:strCache>
                <c:ptCount val="1"/>
                <c:pt idx="0">
                  <c:v>bt/bb = 0.3 dt/db = 0.5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'6m'!$H$7:$H$40</c:f>
              <c:numCache>
                <c:formatCode>General</c:formatCode>
                <c:ptCount val="34"/>
                <c:pt idx="0">
                  <c:v>7.4545E-2</c:v>
                </c:pt>
                <c:pt idx="1">
                  <c:v>0.15106</c:v>
                </c:pt>
                <c:pt idx="2">
                  <c:v>0.23044000000000001</c:v>
                </c:pt>
                <c:pt idx="3">
                  <c:v>0.31283</c:v>
                </c:pt>
                <c:pt idx="4">
                  <c:v>0.39843000000000001</c:v>
                </c:pt>
                <c:pt idx="5">
                  <c:v>0.48742000000000002</c:v>
                </c:pt>
                <c:pt idx="6">
                  <c:v>0.58001999999999998</c:v>
                </c:pt>
                <c:pt idx="7">
                  <c:v>0.67644000000000004</c:v>
                </c:pt>
                <c:pt idx="8">
                  <c:v>0.77693000000000001</c:v>
                </c:pt>
                <c:pt idx="9">
                  <c:v>0.88175999999999999</c:v>
                </c:pt>
                <c:pt idx="10">
                  <c:v>0.99123000000000006</c:v>
                </c:pt>
                <c:pt idx="11">
                  <c:v>1.1055999999999999</c:v>
                </c:pt>
                <c:pt idx="12">
                  <c:v>1.2253000000000001</c:v>
                </c:pt>
                <c:pt idx="13">
                  <c:v>1.3507</c:v>
                </c:pt>
                <c:pt idx="14">
                  <c:v>1.4821</c:v>
                </c:pt>
                <c:pt idx="15">
                  <c:v>1.6201000000000001</c:v>
                </c:pt>
                <c:pt idx="16">
                  <c:v>1.7652000000000001</c:v>
                </c:pt>
                <c:pt idx="17">
                  <c:v>1.9177999999999999</c:v>
                </c:pt>
                <c:pt idx="18">
                  <c:v>2.0787</c:v>
                </c:pt>
                <c:pt idx="19">
                  <c:v>2.2484999999999999</c:v>
                </c:pt>
                <c:pt idx="20">
                  <c:v>2.4279000000000002</c:v>
                </c:pt>
                <c:pt idx="21">
                  <c:v>2.6179000000000001</c:v>
                </c:pt>
                <c:pt idx="22">
                  <c:v>2.8193999999999999</c:v>
                </c:pt>
                <c:pt idx="23">
                  <c:v>3.0335000000000001</c:v>
                </c:pt>
                <c:pt idx="24">
                  <c:v>3.2614000000000001</c:v>
                </c:pt>
                <c:pt idx="25">
                  <c:v>3.5044</c:v>
                </c:pt>
                <c:pt idx="26">
                  <c:v>3.7642000000000002</c:v>
                </c:pt>
                <c:pt idx="27">
                  <c:v>4.0426000000000002</c:v>
                </c:pt>
                <c:pt idx="28">
                  <c:v>4.3415999999999997</c:v>
                </c:pt>
                <c:pt idx="29">
                  <c:v>4.6637000000000004</c:v>
                </c:pt>
                <c:pt idx="30">
                  <c:v>5.0114999999999998</c:v>
                </c:pt>
                <c:pt idx="31">
                  <c:v>5.4009</c:v>
                </c:pt>
                <c:pt idx="32">
                  <c:v>5.7746000000000004</c:v>
                </c:pt>
                <c:pt idx="33">
                  <c:v>6.6275000000000004</c:v>
                </c:pt>
              </c:numCache>
            </c:numRef>
          </c:xVal>
          <c:yVal>
            <c:numRef>
              <c:f>'6m'!$G$7:$G$40</c:f>
              <c:numCache>
                <c:formatCode>0.00E+00</c:formatCode>
                <c:ptCount val="34"/>
                <c:pt idx="0">
                  <c:v>68.484780000000001</c:v>
                </c:pt>
                <c:pt idx="1">
                  <c:v>136.28478000000001</c:v>
                </c:pt>
                <c:pt idx="2">
                  <c:v>204.08477999999999</c:v>
                </c:pt>
                <c:pt idx="3">
                  <c:v>271.87799999999999</c:v>
                </c:pt>
                <c:pt idx="4">
                  <c:v>339.678</c:v>
                </c:pt>
                <c:pt idx="5">
                  <c:v>407.47799999999995</c:v>
                </c:pt>
                <c:pt idx="6">
                  <c:v>475.27799999999996</c:v>
                </c:pt>
                <c:pt idx="7">
                  <c:v>543.07799999999997</c:v>
                </c:pt>
                <c:pt idx="8">
                  <c:v>610.87799999999993</c:v>
                </c:pt>
                <c:pt idx="9">
                  <c:v>678.678</c:v>
                </c:pt>
                <c:pt idx="10">
                  <c:v>746.47799999999995</c:v>
                </c:pt>
                <c:pt idx="11">
                  <c:v>814.27800000000002</c:v>
                </c:pt>
                <c:pt idx="12">
                  <c:v>882.07799999999997</c:v>
                </c:pt>
                <c:pt idx="13">
                  <c:v>949.87800000000004</c:v>
                </c:pt>
                <c:pt idx="14">
                  <c:v>1017.678</c:v>
                </c:pt>
                <c:pt idx="15">
                  <c:v>1085.4780000000001</c:v>
                </c:pt>
                <c:pt idx="16">
                  <c:v>1153.278</c:v>
                </c:pt>
                <c:pt idx="17">
                  <c:v>1221.078</c:v>
                </c:pt>
                <c:pt idx="18">
                  <c:v>1288.8780000000002</c:v>
                </c:pt>
                <c:pt idx="19">
                  <c:v>1356.6779999999999</c:v>
                </c:pt>
                <c:pt idx="20">
                  <c:v>1424.4779999999998</c:v>
                </c:pt>
                <c:pt idx="21">
                  <c:v>1492.278</c:v>
                </c:pt>
                <c:pt idx="22">
                  <c:v>1560.078</c:v>
                </c:pt>
                <c:pt idx="23">
                  <c:v>1627.8780000000002</c:v>
                </c:pt>
                <c:pt idx="24">
                  <c:v>1695.6779999999999</c:v>
                </c:pt>
                <c:pt idx="25">
                  <c:v>1763.4780000000001</c:v>
                </c:pt>
                <c:pt idx="26">
                  <c:v>1831.278</c:v>
                </c:pt>
                <c:pt idx="27">
                  <c:v>1899.0780000000002</c:v>
                </c:pt>
                <c:pt idx="28">
                  <c:v>1966.8779999999999</c:v>
                </c:pt>
                <c:pt idx="29">
                  <c:v>2034.6779999999999</c:v>
                </c:pt>
                <c:pt idx="30">
                  <c:v>2102.4780000000001</c:v>
                </c:pt>
                <c:pt idx="31">
                  <c:v>2170.2780000000002</c:v>
                </c:pt>
                <c:pt idx="32">
                  <c:v>2215.1390000000001</c:v>
                </c:pt>
                <c:pt idx="33">
                  <c:v>2260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407-4717-9A61-81A1CE4F257B}"/>
            </c:ext>
          </c:extLst>
        </c:ser>
        <c:ser>
          <c:idx val="2"/>
          <c:order val="2"/>
          <c:tx>
            <c:strRef>
              <c:f>'6m'!$J$2</c:f>
              <c:strCache>
                <c:ptCount val="1"/>
                <c:pt idx="0">
                  <c:v>bt/bb = 0.3 dt/db = 0.7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'6m'!$L$7:$L$41</c:f>
              <c:numCache>
                <c:formatCode>General</c:formatCode>
                <c:ptCount val="35"/>
                <c:pt idx="0">
                  <c:v>8.1102999999999995E-2</c:v>
                </c:pt>
                <c:pt idx="1">
                  <c:v>0.16463</c:v>
                </c:pt>
                <c:pt idx="2">
                  <c:v>0.25157000000000002</c:v>
                </c:pt>
                <c:pt idx="3">
                  <c:v>0.34215000000000001</c:v>
                </c:pt>
                <c:pt idx="4">
                  <c:v>0.43659999999999999</c:v>
                </c:pt>
                <c:pt idx="5">
                  <c:v>0.53517000000000003</c:v>
                </c:pt>
                <c:pt idx="6">
                  <c:v>0.63815</c:v>
                </c:pt>
                <c:pt idx="7">
                  <c:v>0.74583999999999995</c:v>
                </c:pt>
                <c:pt idx="8">
                  <c:v>0.85858000000000001</c:v>
                </c:pt>
                <c:pt idx="9">
                  <c:v>0.97672999999999999</c:v>
                </c:pt>
                <c:pt idx="10">
                  <c:v>1.1007</c:v>
                </c:pt>
                <c:pt idx="11">
                  <c:v>1.2309000000000001</c:v>
                </c:pt>
                <c:pt idx="12">
                  <c:v>1.3678999999999999</c:v>
                </c:pt>
                <c:pt idx="13">
                  <c:v>1.5121</c:v>
                </c:pt>
                <c:pt idx="14">
                  <c:v>1.6642999999999999</c:v>
                </c:pt>
                <c:pt idx="15">
                  <c:v>1.825</c:v>
                </c:pt>
                <c:pt idx="16">
                  <c:v>1.9950000000000001</c:v>
                </c:pt>
                <c:pt idx="17">
                  <c:v>2.1751999999999998</c:v>
                </c:pt>
                <c:pt idx="18">
                  <c:v>2.3664999999999998</c:v>
                </c:pt>
                <c:pt idx="19">
                  <c:v>2.5699000000000001</c:v>
                </c:pt>
                <c:pt idx="20">
                  <c:v>2.7867000000000002</c:v>
                </c:pt>
                <c:pt idx="21">
                  <c:v>3.0182000000000002</c:v>
                </c:pt>
                <c:pt idx="22">
                  <c:v>3.266</c:v>
                </c:pt>
                <c:pt idx="23">
                  <c:v>3.5318999999999998</c:v>
                </c:pt>
                <c:pt idx="24">
                  <c:v>3.8178999999999998</c:v>
                </c:pt>
                <c:pt idx="25">
                  <c:v>4.1265000000000001</c:v>
                </c:pt>
                <c:pt idx="26">
                  <c:v>4.4603000000000002</c:v>
                </c:pt>
                <c:pt idx="27">
                  <c:v>4.8227000000000002</c:v>
                </c:pt>
                <c:pt idx="28">
                  <c:v>5.2176</c:v>
                </c:pt>
                <c:pt idx="29">
                  <c:v>5.6494</c:v>
                </c:pt>
                <c:pt idx="30">
                  <c:v>6.1235999999999997</c:v>
                </c:pt>
                <c:pt idx="31">
                  <c:v>6.6859000000000002</c:v>
                </c:pt>
                <c:pt idx="32">
                  <c:v>7.2958999999999996</c:v>
                </c:pt>
                <c:pt idx="33">
                  <c:v>7.8666999999999998</c:v>
                </c:pt>
                <c:pt idx="34">
                  <c:v>8.93</c:v>
                </c:pt>
              </c:numCache>
            </c:numRef>
          </c:xVal>
          <c:yVal>
            <c:numRef>
              <c:f>'6m'!$K$7:$K$41</c:f>
              <c:numCache>
                <c:formatCode>General</c:formatCode>
                <c:ptCount val="35"/>
                <c:pt idx="0">
                  <c:v>74.605986000000001</c:v>
                </c:pt>
                <c:pt idx="1">
                  <c:v>148.46598600000002</c:v>
                </c:pt>
                <c:pt idx="2">
                  <c:v>222.325986</c:v>
                </c:pt>
                <c:pt idx="3">
                  <c:v>296.17860000000002</c:v>
                </c:pt>
                <c:pt idx="4">
                  <c:v>370.03859999999997</c:v>
                </c:pt>
                <c:pt idx="5">
                  <c:v>443.89859999999999</c:v>
                </c:pt>
                <c:pt idx="6">
                  <c:v>517.7586</c:v>
                </c:pt>
                <c:pt idx="7">
                  <c:v>591.61860000000001</c:v>
                </c:pt>
                <c:pt idx="8">
                  <c:v>665.47859999999991</c:v>
                </c:pt>
                <c:pt idx="9">
                  <c:v>739.33860000000004</c:v>
                </c:pt>
                <c:pt idx="10">
                  <c:v>813.19859999999994</c:v>
                </c:pt>
                <c:pt idx="11">
                  <c:v>887.05860000000007</c:v>
                </c:pt>
                <c:pt idx="12">
                  <c:v>960.91859999999997</c:v>
                </c:pt>
                <c:pt idx="13">
                  <c:v>1034.7786000000001</c:v>
                </c:pt>
                <c:pt idx="14">
                  <c:v>1108.6386</c:v>
                </c:pt>
                <c:pt idx="15">
                  <c:v>1182.4986000000001</c:v>
                </c:pt>
                <c:pt idx="16">
                  <c:v>1256.3586</c:v>
                </c:pt>
                <c:pt idx="17">
                  <c:v>1330.2185999999999</c:v>
                </c:pt>
                <c:pt idx="18">
                  <c:v>1404.0786000000001</c:v>
                </c:pt>
                <c:pt idx="19">
                  <c:v>1477.9386</c:v>
                </c:pt>
                <c:pt idx="20">
                  <c:v>1551.7985999999999</c:v>
                </c:pt>
                <c:pt idx="21">
                  <c:v>1625.6586</c:v>
                </c:pt>
                <c:pt idx="22">
                  <c:v>1699.5186000000001</c:v>
                </c:pt>
                <c:pt idx="23">
                  <c:v>1773.3786000000002</c:v>
                </c:pt>
                <c:pt idx="24">
                  <c:v>1847.2385999999999</c:v>
                </c:pt>
                <c:pt idx="25">
                  <c:v>1921.0986</c:v>
                </c:pt>
                <c:pt idx="26">
                  <c:v>1994.9586000000002</c:v>
                </c:pt>
                <c:pt idx="27">
                  <c:v>2068.8186000000001</c:v>
                </c:pt>
                <c:pt idx="28">
                  <c:v>2142.6785999999997</c:v>
                </c:pt>
                <c:pt idx="29">
                  <c:v>2216.5385999999999</c:v>
                </c:pt>
                <c:pt idx="30">
                  <c:v>2290.3986</c:v>
                </c:pt>
                <c:pt idx="31">
                  <c:v>2364.2586000000001</c:v>
                </c:pt>
                <c:pt idx="32">
                  <c:v>2413.1293000000001</c:v>
                </c:pt>
                <c:pt idx="33">
                  <c:v>2437.5769599999999</c:v>
                </c:pt>
                <c:pt idx="34">
                  <c:v>2462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407-4717-9A61-81A1CE4F257B}"/>
            </c:ext>
          </c:extLst>
        </c:ser>
        <c:ser>
          <c:idx val="3"/>
          <c:order val="3"/>
          <c:tx>
            <c:strRef>
              <c:f>'6m'!$N$2</c:f>
              <c:strCache>
                <c:ptCount val="1"/>
                <c:pt idx="0">
                  <c:v>bt/bb = 0.5 dt/db = 0.3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'6m'!$P$7:$P$43</c:f>
              <c:numCache>
                <c:formatCode>0.00E+00</c:formatCode>
                <c:ptCount val="37"/>
                <c:pt idx="0" formatCode="General">
                  <c:v>4.7174000000000001E-2</c:v>
                </c:pt>
                <c:pt idx="1">
                  <c:v>9.4922000000000006E-2</c:v>
                </c:pt>
                <c:pt idx="2" formatCode="General">
                  <c:v>0.14374999999999999</c:v>
                </c:pt>
                <c:pt idx="3" formatCode="General">
                  <c:v>0.19369</c:v>
                </c:pt>
                <c:pt idx="4" formatCode="General">
                  <c:v>0.24479000000000001</c:v>
                </c:pt>
                <c:pt idx="5" formatCode="General">
                  <c:v>0.29708000000000001</c:v>
                </c:pt>
                <c:pt idx="6" formatCode="General">
                  <c:v>0.35060999999999998</c:v>
                </c:pt>
                <c:pt idx="7" formatCode="General">
                  <c:v>0.40543000000000001</c:v>
                </c:pt>
                <c:pt idx="8" formatCode="General">
                  <c:v>0.46159</c:v>
                </c:pt>
                <c:pt idx="9" formatCode="General">
                  <c:v>0.51912999999999998</c:v>
                </c:pt>
                <c:pt idx="10" formatCode="General">
                  <c:v>0.57809999999999995</c:v>
                </c:pt>
                <c:pt idx="11" formatCode="General">
                  <c:v>0.63856999999999997</c:v>
                </c:pt>
                <c:pt idx="12" formatCode="General">
                  <c:v>0.7006</c:v>
                </c:pt>
                <c:pt idx="13" formatCode="General">
                  <c:v>0.76424000000000003</c:v>
                </c:pt>
                <c:pt idx="14" formatCode="General">
                  <c:v>0.82955999999999996</c:v>
                </c:pt>
                <c:pt idx="15" formatCode="General">
                  <c:v>0.89661999999999997</c:v>
                </c:pt>
                <c:pt idx="16" formatCode="General">
                  <c:v>0.96550999999999998</c:v>
                </c:pt>
                <c:pt idx="17" formatCode="General">
                  <c:v>1.0363</c:v>
                </c:pt>
                <c:pt idx="18" formatCode="General">
                  <c:v>1.1091</c:v>
                </c:pt>
                <c:pt idx="19" formatCode="General">
                  <c:v>1.1839</c:v>
                </c:pt>
                <c:pt idx="20" formatCode="General">
                  <c:v>1.2608999999999999</c:v>
                </c:pt>
                <c:pt idx="21" formatCode="General">
                  <c:v>1.3401000000000001</c:v>
                </c:pt>
                <c:pt idx="22" formatCode="General">
                  <c:v>1.4217</c:v>
                </c:pt>
                <c:pt idx="23" formatCode="General">
                  <c:v>1.5058</c:v>
                </c:pt>
                <c:pt idx="24" formatCode="General">
                  <c:v>1.5924</c:v>
                </c:pt>
                <c:pt idx="25" formatCode="General">
                  <c:v>1.6818</c:v>
                </c:pt>
                <c:pt idx="26" formatCode="General">
                  <c:v>1.774</c:v>
                </c:pt>
                <c:pt idx="27" formatCode="General">
                  <c:v>1.8691</c:v>
                </c:pt>
                <c:pt idx="28" formatCode="General">
                  <c:v>1.9674</c:v>
                </c:pt>
                <c:pt idx="29" formatCode="General">
                  <c:v>2.0689000000000002</c:v>
                </c:pt>
                <c:pt idx="30" formatCode="General">
                  <c:v>2.1739000000000002</c:v>
                </c:pt>
                <c:pt idx="31" formatCode="General">
                  <c:v>2.2825000000000002</c:v>
                </c:pt>
                <c:pt idx="32" formatCode="General">
                  <c:v>2.3565999999999998</c:v>
                </c:pt>
                <c:pt idx="33" formatCode="General">
                  <c:v>2.3950999999999998</c:v>
                </c:pt>
                <c:pt idx="34" formatCode="General">
                  <c:v>2.4129999999999998</c:v>
                </c:pt>
                <c:pt idx="35" formatCode="General">
                  <c:v>2.4586000000000001</c:v>
                </c:pt>
                <c:pt idx="36" formatCode="General">
                  <c:v>3.1242999999999999</c:v>
                </c:pt>
              </c:numCache>
            </c:numRef>
          </c:xVal>
          <c:yVal>
            <c:numRef>
              <c:f>'6m'!$O$7:$O$43</c:f>
              <c:numCache>
                <c:formatCode>0.00E+00</c:formatCode>
                <c:ptCount val="37"/>
                <c:pt idx="0">
                  <c:v>85.424156999999994</c:v>
                </c:pt>
                <c:pt idx="1">
                  <c:v>169.994157</c:v>
                </c:pt>
                <c:pt idx="2">
                  <c:v>254.56415699999999</c:v>
                </c:pt>
                <c:pt idx="3">
                  <c:v>339.12569999999999</c:v>
                </c:pt>
                <c:pt idx="4">
                  <c:v>423.69569999999999</c:v>
                </c:pt>
                <c:pt idx="5">
                  <c:v>508.26569999999998</c:v>
                </c:pt>
                <c:pt idx="6">
                  <c:v>592.83569999999997</c:v>
                </c:pt>
                <c:pt idx="7">
                  <c:v>677.40570000000002</c:v>
                </c:pt>
                <c:pt idx="8">
                  <c:v>761.97569999999996</c:v>
                </c:pt>
                <c:pt idx="9">
                  <c:v>846.54570000000001</c:v>
                </c:pt>
                <c:pt idx="10">
                  <c:v>931.11569999999995</c:v>
                </c:pt>
                <c:pt idx="11">
                  <c:v>1015.6857</c:v>
                </c:pt>
                <c:pt idx="12">
                  <c:v>1100.2556999999999</c:v>
                </c:pt>
                <c:pt idx="13">
                  <c:v>1184.8257000000001</c:v>
                </c:pt>
                <c:pt idx="14">
                  <c:v>1269.3957</c:v>
                </c:pt>
                <c:pt idx="15">
                  <c:v>1353.9657</c:v>
                </c:pt>
                <c:pt idx="16">
                  <c:v>1438.5356999999999</c:v>
                </c:pt>
                <c:pt idx="17">
                  <c:v>1523.1057000000001</c:v>
                </c:pt>
                <c:pt idx="18">
                  <c:v>1607.6757</c:v>
                </c:pt>
                <c:pt idx="19">
                  <c:v>1692.2456999999999</c:v>
                </c:pt>
                <c:pt idx="20">
                  <c:v>1776.8156999999999</c:v>
                </c:pt>
                <c:pt idx="21">
                  <c:v>1861.3857</c:v>
                </c:pt>
                <c:pt idx="22">
                  <c:v>1945.9557</c:v>
                </c:pt>
                <c:pt idx="23">
                  <c:v>2030.5257000000001</c:v>
                </c:pt>
                <c:pt idx="24">
                  <c:v>2115.0956999999999</c:v>
                </c:pt>
                <c:pt idx="25">
                  <c:v>2199.6657</c:v>
                </c:pt>
                <c:pt idx="26">
                  <c:v>2284.2357000000002</c:v>
                </c:pt>
                <c:pt idx="27">
                  <c:v>2368.8057000000003</c:v>
                </c:pt>
                <c:pt idx="28">
                  <c:v>2453.3757000000001</c:v>
                </c:pt>
                <c:pt idx="29">
                  <c:v>2537.9456999999998</c:v>
                </c:pt>
                <c:pt idx="30">
                  <c:v>2622.5156999999999</c:v>
                </c:pt>
                <c:pt idx="31">
                  <c:v>2707.0857000000001</c:v>
                </c:pt>
                <c:pt idx="32">
                  <c:v>2763.0428499999998</c:v>
                </c:pt>
                <c:pt idx="33">
                  <c:v>2791.0355199999999</c:v>
                </c:pt>
                <c:pt idx="34">
                  <c:v>2800.81745</c:v>
                </c:pt>
                <c:pt idx="35">
                  <c:v>2810.5993800000001</c:v>
                </c:pt>
                <c:pt idx="36">
                  <c:v>2819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407-4717-9A61-81A1CE4F257B}"/>
            </c:ext>
          </c:extLst>
        </c:ser>
        <c:ser>
          <c:idx val="4"/>
          <c:order val="4"/>
          <c:tx>
            <c:strRef>
              <c:f>'6m'!$R$2</c:f>
              <c:strCache>
                <c:ptCount val="1"/>
                <c:pt idx="0">
                  <c:v>bt/bb = 0.5 dt/db = 0.5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'6m'!$T$7:$T$56</c:f>
              <c:numCache>
                <c:formatCode>0.00E+00</c:formatCode>
                <c:ptCount val="50"/>
                <c:pt idx="0" formatCode="General">
                  <c:v>3.5027000000000003E-2</c:v>
                </c:pt>
                <c:pt idx="1">
                  <c:v>7.0640999999999995E-2</c:v>
                </c:pt>
                <c:pt idx="2" formatCode="General">
                  <c:v>0.10686</c:v>
                </c:pt>
                <c:pt idx="3" formatCode="General">
                  <c:v>0.14369000000000001</c:v>
                </c:pt>
                <c:pt idx="4" formatCode="General">
                  <c:v>0.18115999999999999</c:v>
                </c:pt>
                <c:pt idx="5" formatCode="General">
                  <c:v>0.21928</c:v>
                </c:pt>
                <c:pt idx="6" formatCode="General">
                  <c:v>0.25807000000000002</c:v>
                </c:pt>
                <c:pt idx="7" formatCode="General">
                  <c:v>0.29754000000000003</c:v>
                </c:pt>
                <c:pt idx="8" formatCode="General">
                  <c:v>0.33772000000000002</c:v>
                </c:pt>
                <c:pt idx="9" formatCode="General">
                  <c:v>0.37863000000000002</c:v>
                </c:pt>
                <c:pt idx="10" formatCode="General">
                  <c:v>0.42027999999999999</c:v>
                </c:pt>
                <c:pt idx="11" formatCode="General">
                  <c:v>0.4627</c:v>
                </c:pt>
                <c:pt idx="12" formatCode="General">
                  <c:v>0.50590999999999997</c:v>
                </c:pt>
                <c:pt idx="13" formatCode="General">
                  <c:v>0.54991999999999996</c:v>
                </c:pt>
                <c:pt idx="14" formatCode="General">
                  <c:v>0.59477999999999998</c:v>
                </c:pt>
                <c:pt idx="15" formatCode="General">
                  <c:v>0.64049</c:v>
                </c:pt>
                <c:pt idx="16" formatCode="General">
                  <c:v>0.68708999999999998</c:v>
                </c:pt>
                <c:pt idx="17" formatCode="General">
                  <c:v>0.73460000000000003</c:v>
                </c:pt>
                <c:pt idx="18" formatCode="General">
                  <c:v>0.78305000000000002</c:v>
                </c:pt>
                <c:pt idx="19" formatCode="General">
                  <c:v>0.83245999999999998</c:v>
                </c:pt>
                <c:pt idx="20" formatCode="General">
                  <c:v>0.88288</c:v>
                </c:pt>
                <c:pt idx="21" formatCode="General">
                  <c:v>0.93432000000000004</c:v>
                </c:pt>
                <c:pt idx="22" formatCode="General">
                  <c:v>0.98682000000000003</c:v>
                </c:pt>
                <c:pt idx="23" formatCode="General">
                  <c:v>1.0404</c:v>
                </c:pt>
                <c:pt idx="24" formatCode="General">
                  <c:v>1.0952</c:v>
                </c:pt>
                <c:pt idx="25" formatCode="General">
                  <c:v>1.151</c:v>
                </c:pt>
                <c:pt idx="26" formatCode="General">
                  <c:v>1.2081999999999999</c:v>
                </c:pt>
                <c:pt idx="27" formatCode="General">
                  <c:v>1.2665</c:v>
                </c:pt>
                <c:pt idx="28" formatCode="General">
                  <c:v>1.3261000000000001</c:v>
                </c:pt>
                <c:pt idx="29" formatCode="General">
                  <c:v>1.3871</c:v>
                </c:pt>
                <c:pt idx="30" formatCode="General">
                  <c:v>1.4494</c:v>
                </c:pt>
                <c:pt idx="31" formatCode="General">
                  <c:v>1.5132000000000001</c:v>
                </c:pt>
                <c:pt idx="32" formatCode="General">
                  <c:v>1.5785</c:v>
                </c:pt>
                <c:pt idx="33" formatCode="General">
                  <c:v>1.6452</c:v>
                </c:pt>
                <c:pt idx="34" formatCode="General">
                  <c:v>1.7136</c:v>
                </c:pt>
                <c:pt idx="35" formatCode="General">
                  <c:v>1.7836000000000001</c:v>
                </c:pt>
                <c:pt idx="36" formatCode="General">
                  <c:v>1.8552999999999999</c:v>
                </c:pt>
                <c:pt idx="37" formatCode="General">
                  <c:v>1.9287000000000001</c:v>
                </c:pt>
                <c:pt idx="38" formatCode="General">
                  <c:v>2.004</c:v>
                </c:pt>
                <c:pt idx="39" formatCode="General">
                  <c:v>2.0811999999999999</c:v>
                </c:pt>
                <c:pt idx="40" formatCode="General">
                  <c:v>2.1604000000000001</c:v>
                </c:pt>
                <c:pt idx="41" formatCode="General">
                  <c:v>2.2416</c:v>
                </c:pt>
                <c:pt idx="42" formatCode="General">
                  <c:v>2.3250000000000002</c:v>
                </c:pt>
                <c:pt idx="43" formatCode="General">
                  <c:v>2.4106000000000001</c:v>
                </c:pt>
                <c:pt idx="44" formatCode="General">
                  <c:v>2.4984999999999999</c:v>
                </c:pt>
                <c:pt idx="45" formatCode="General">
                  <c:v>2.5888</c:v>
                </c:pt>
                <c:pt idx="46" formatCode="General">
                  <c:v>2.6816</c:v>
                </c:pt>
                <c:pt idx="47" formatCode="General">
                  <c:v>2.7770999999999999</c:v>
                </c:pt>
                <c:pt idx="48" formatCode="General">
                  <c:v>2.8755000000000002</c:v>
                </c:pt>
                <c:pt idx="49" formatCode="General">
                  <c:v>3.1282000000000001</c:v>
                </c:pt>
              </c:numCache>
            </c:numRef>
          </c:xVal>
          <c:yVal>
            <c:numRef>
              <c:f>'6m'!$S$7:$S$56</c:f>
              <c:numCache>
                <c:formatCode>General</c:formatCode>
                <c:ptCount val="50"/>
                <c:pt idx="0">
                  <c:v>63.84</c:v>
                </c:pt>
                <c:pt idx="1">
                  <c:v>127.68</c:v>
                </c:pt>
                <c:pt idx="2">
                  <c:v>191.51999999999998</c:v>
                </c:pt>
                <c:pt idx="3">
                  <c:v>255.36</c:v>
                </c:pt>
                <c:pt idx="4">
                  <c:v>319.20000000000005</c:v>
                </c:pt>
                <c:pt idx="5">
                  <c:v>383.03999999999996</c:v>
                </c:pt>
                <c:pt idx="6">
                  <c:v>446.88000000000005</c:v>
                </c:pt>
                <c:pt idx="7">
                  <c:v>510.72</c:v>
                </c:pt>
                <c:pt idx="8">
                  <c:v>574.55999999999995</c:v>
                </c:pt>
                <c:pt idx="9">
                  <c:v>638.40000000000009</c:v>
                </c:pt>
                <c:pt idx="10">
                  <c:v>702.24</c:v>
                </c:pt>
                <c:pt idx="11">
                  <c:v>766.07999999999993</c:v>
                </c:pt>
                <c:pt idx="12">
                  <c:v>829.92000000000007</c:v>
                </c:pt>
                <c:pt idx="13">
                  <c:v>893.7600000000001</c:v>
                </c:pt>
                <c:pt idx="14">
                  <c:v>957.59999999999991</c:v>
                </c:pt>
                <c:pt idx="15">
                  <c:v>1021.44</c:v>
                </c:pt>
                <c:pt idx="16">
                  <c:v>1085.28</c:v>
                </c:pt>
                <c:pt idx="17">
                  <c:v>1149.1199999999999</c:v>
                </c:pt>
                <c:pt idx="18">
                  <c:v>1212.96</c:v>
                </c:pt>
                <c:pt idx="19">
                  <c:v>1276.8000000000002</c:v>
                </c:pt>
                <c:pt idx="20">
                  <c:v>1340.6399999999999</c:v>
                </c:pt>
                <c:pt idx="21">
                  <c:v>1404.48</c:v>
                </c:pt>
                <c:pt idx="22">
                  <c:v>1468.3200000000002</c:v>
                </c:pt>
                <c:pt idx="23">
                  <c:v>1532.1599999999999</c:v>
                </c:pt>
                <c:pt idx="24">
                  <c:v>1596</c:v>
                </c:pt>
                <c:pt idx="25">
                  <c:v>1659.8400000000001</c:v>
                </c:pt>
                <c:pt idx="26">
                  <c:v>1723.68</c:v>
                </c:pt>
                <c:pt idx="27">
                  <c:v>1787.5200000000002</c:v>
                </c:pt>
                <c:pt idx="28">
                  <c:v>1851.36</c:v>
                </c:pt>
                <c:pt idx="29">
                  <c:v>1915.1999999999998</c:v>
                </c:pt>
                <c:pt idx="30">
                  <c:v>1979.04</c:v>
                </c:pt>
                <c:pt idx="31">
                  <c:v>2042.88</c:v>
                </c:pt>
                <c:pt idx="32">
                  <c:v>2106.7200000000003</c:v>
                </c:pt>
                <c:pt idx="33">
                  <c:v>2170.56</c:v>
                </c:pt>
                <c:pt idx="34">
                  <c:v>2234.3999999999996</c:v>
                </c:pt>
                <c:pt idx="35">
                  <c:v>2298.2399999999998</c:v>
                </c:pt>
                <c:pt idx="36">
                  <c:v>2362.08</c:v>
                </c:pt>
                <c:pt idx="37">
                  <c:v>2425.92</c:v>
                </c:pt>
                <c:pt idx="38">
                  <c:v>2489.7600000000002</c:v>
                </c:pt>
                <c:pt idx="39">
                  <c:v>2553.6000000000004</c:v>
                </c:pt>
                <c:pt idx="40">
                  <c:v>2617.44</c:v>
                </c:pt>
                <c:pt idx="41">
                  <c:v>2681.2799999999997</c:v>
                </c:pt>
                <c:pt idx="42">
                  <c:v>2745.12</c:v>
                </c:pt>
                <c:pt idx="43">
                  <c:v>2808.96</c:v>
                </c:pt>
                <c:pt idx="44">
                  <c:v>2872.8</c:v>
                </c:pt>
                <c:pt idx="45">
                  <c:v>2936.6400000000003</c:v>
                </c:pt>
                <c:pt idx="46">
                  <c:v>3000.48</c:v>
                </c:pt>
                <c:pt idx="47">
                  <c:v>3064.3199999999997</c:v>
                </c:pt>
                <c:pt idx="48">
                  <c:v>3128.16</c:v>
                </c:pt>
                <c:pt idx="49">
                  <c:v>3192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407-4717-9A61-81A1CE4F257B}"/>
            </c:ext>
          </c:extLst>
        </c:ser>
        <c:ser>
          <c:idx val="5"/>
          <c:order val="5"/>
          <c:tx>
            <c:strRef>
              <c:f>'6m'!$V$2</c:f>
              <c:strCache>
                <c:ptCount val="1"/>
                <c:pt idx="0">
                  <c:v>bt/bb = 0.5 dt/db = 0.7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'6m'!$X$7:$X$56</c:f>
              <c:numCache>
                <c:formatCode>General</c:formatCode>
                <c:ptCount val="50"/>
                <c:pt idx="0">
                  <c:v>3.8929999999999999E-2</c:v>
                </c:pt>
                <c:pt idx="1">
                  <c:v>7.8589999999999993E-2</c:v>
                </c:pt>
                <c:pt idx="2">
                  <c:v>0.11899999999999999</c:v>
                </c:pt>
                <c:pt idx="3">
                  <c:v>0.16019</c:v>
                </c:pt>
                <c:pt idx="4">
                  <c:v>0.20216999999999999</c:v>
                </c:pt>
                <c:pt idx="5">
                  <c:v>0.24496999999999999</c:v>
                </c:pt>
                <c:pt idx="6">
                  <c:v>0.28860999999999998</c:v>
                </c:pt>
                <c:pt idx="7">
                  <c:v>0.33312999999999998</c:v>
                </c:pt>
                <c:pt idx="8">
                  <c:v>0.37853999999999999</c:v>
                </c:pt>
                <c:pt idx="9">
                  <c:v>0.42487999999999998</c:v>
                </c:pt>
                <c:pt idx="10">
                  <c:v>0.47217999999999999</c:v>
                </c:pt>
                <c:pt idx="11">
                  <c:v>0.52046000000000003</c:v>
                </c:pt>
                <c:pt idx="12">
                  <c:v>0.56976000000000004</c:v>
                </c:pt>
                <c:pt idx="13">
                  <c:v>0.62009999999999998</c:v>
                </c:pt>
                <c:pt idx="14">
                  <c:v>0.67154000000000003</c:v>
                </c:pt>
                <c:pt idx="15">
                  <c:v>0.72409000000000001</c:v>
                </c:pt>
                <c:pt idx="16">
                  <c:v>0.77781</c:v>
                </c:pt>
                <c:pt idx="17">
                  <c:v>0.83272000000000002</c:v>
                </c:pt>
                <c:pt idx="18">
                  <c:v>0.88888</c:v>
                </c:pt>
                <c:pt idx="19">
                  <c:v>0.94630999999999998</c:v>
                </c:pt>
                <c:pt idx="20">
                  <c:v>1.0051000000000001</c:v>
                </c:pt>
                <c:pt idx="21">
                  <c:v>1.0651999999999999</c:v>
                </c:pt>
                <c:pt idx="22">
                  <c:v>1.1268</c:v>
                </c:pt>
                <c:pt idx="23">
                  <c:v>1.1898</c:v>
                </c:pt>
                <c:pt idx="24">
                  <c:v>1.2544</c:v>
                </c:pt>
                <c:pt idx="25">
                  <c:v>1.3206</c:v>
                </c:pt>
                <c:pt idx="26">
                  <c:v>1.3884000000000001</c:v>
                </c:pt>
                <c:pt idx="27">
                  <c:v>1.458</c:v>
                </c:pt>
                <c:pt idx="28">
                  <c:v>1.5293000000000001</c:v>
                </c:pt>
                <c:pt idx="29">
                  <c:v>1.6024</c:v>
                </c:pt>
                <c:pt idx="30">
                  <c:v>1.6775</c:v>
                </c:pt>
                <c:pt idx="31">
                  <c:v>1.7546999999999999</c:v>
                </c:pt>
                <c:pt idx="32">
                  <c:v>1.8338000000000001</c:v>
                </c:pt>
                <c:pt idx="33">
                  <c:v>1.9152</c:v>
                </c:pt>
                <c:pt idx="34">
                  <c:v>1.9987999999999999</c:v>
                </c:pt>
                <c:pt idx="35">
                  <c:v>2.0848</c:v>
                </c:pt>
                <c:pt idx="36">
                  <c:v>2.1732999999999998</c:v>
                </c:pt>
                <c:pt idx="37">
                  <c:v>2.2643</c:v>
                </c:pt>
                <c:pt idx="38">
                  <c:v>2.3580999999999999</c:v>
                </c:pt>
                <c:pt idx="39">
                  <c:v>2.4546000000000001</c:v>
                </c:pt>
                <c:pt idx="40">
                  <c:v>2.5541</c:v>
                </c:pt>
                <c:pt idx="41">
                  <c:v>2.6566999999999998</c:v>
                </c:pt>
                <c:pt idx="42">
                  <c:v>2.7625000000000002</c:v>
                </c:pt>
                <c:pt idx="43">
                  <c:v>2.8715999999999999</c:v>
                </c:pt>
                <c:pt idx="44">
                  <c:v>2.9843999999999999</c:v>
                </c:pt>
                <c:pt idx="45">
                  <c:v>3.1008</c:v>
                </c:pt>
                <c:pt idx="46">
                  <c:v>3.2212000000000001</c:v>
                </c:pt>
                <c:pt idx="47">
                  <c:v>3.3458000000000001</c:v>
                </c:pt>
                <c:pt idx="48">
                  <c:v>3.4813999999999998</c:v>
                </c:pt>
                <c:pt idx="49">
                  <c:v>4.0256999999999996</c:v>
                </c:pt>
              </c:numCache>
            </c:numRef>
          </c:xVal>
          <c:yVal>
            <c:numRef>
              <c:f>'6m'!$W$7:$W$56</c:f>
              <c:numCache>
                <c:formatCode>General</c:formatCode>
                <c:ptCount val="50"/>
                <c:pt idx="0">
                  <c:v>71.180000000000007</c:v>
                </c:pt>
                <c:pt idx="1">
                  <c:v>142.36000000000001</c:v>
                </c:pt>
                <c:pt idx="2">
                  <c:v>213.54</c:v>
                </c:pt>
                <c:pt idx="3">
                  <c:v>284.72000000000003</c:v>
                </c:pt>
                <c:pt idx="4">
                  <c:v>355.90000000000003</c:v>
                </c:pt>
                <c:pt idx="5">
                  <c:v>427.08</c:v>
                </c:pt>
                <c:pt idx="6">
                  <c:v>498.26000000000005</c:v>
                </c:pt>
                <c:pt idx="7">
                  <c:v>569.44000000000005</c:v>
                </c:pt>
                <c:pt idx="8">
                  <c:v>640.62</c:v>
                </c:pt>
                <c:pt idx="9">
                  <c:v>711.80000000000007</c:v>
                </c:pt>
                <c:pt idx="10">
                  <c:v>782.98</c:v>
                </c:pt>
                <c:pt idx="11">
                  <c:v>854.16</c:v>
                </c:pt>
                <c:pt idx="12">
                  <c:v>925.34</c:v>
                </c:pt>
                <c:pt idx="13">
                  <c:v>996.5200000000001</c:v>
                </c:pt>
                <c:pt idx="14">
                  <c:v>1067.7</c:v>
                </c:pt>
                <c:pt idx="15">
                  <c:v>1138.8800000000001</c:v>
                </c:pt>
                <c:pt idx="16">
                  <c:v>1210.0600000000002</c:v>
                </c:pt>
                <c:pt idx="17">
                  <c:v>1281.24</c:v>
                </c:pt>
                <c:pt idx="18">
                  <c:v>1352.42</c:v>
                </c:pt>
                <c:pt idx="19">
                  <c:v>1423.6000000000001</c:v>
                </c:pt>
                <c:pt idx="20">
                  <c:v>1494.78</c:v>
                </c:pt>
                <c:pt idx="21">
                  <c:v>1565.96</c:v>
                </c:pt>
                <c:pt idx="22">
                  <c:v>1637.14</c:v>
                </c:pt>
                <c:pt idx="23">
                  <c:v>1708.32</c:v>
                </c:pt>
                <c:pt idx="24">
                  <c:v>1779.5</c:v>
                </c:pt>
                <c:pt idx="25">
                  <c:v>1850.68</c:v>
                </c:pt>
                <c:pt idx="26">
                  <c:v>1921.8600000000001</c:v>
                </c:pt>
                <c:pt idx="27">
                  <c:v>1993.0400000000002</c:v>
                </c:pt>
                <c:pt idx="28">
                  <c:v>2064.2199999999998</c:v>
                </c:pt>
                <c:pt idx="29">
                  <c:v>2135.4</c:v>
                </c:pt>
                <c:pt idx="30">
                  <c:v>2206.58</c:v>
                </c:pt>
                <c:pt idx="31">
                  <c:v>2277.7600000000002</c:v>
                </c:pt>
                <c:pt idx="32">
                  <c:v>2348.94</c:v>
                </c:pt>
                <c:pt idx="33">
                  <c:v>2420.1200000000003</c:v>
                </c:pt>
                <c:pt idx="34">
                  <c:v>2491.2999999999997</c:v>
                </c:pt>
                <c:pt idx="35">
                  <c:v>2562.48</c:v>
                </c:pt>
                <c:pt idx="36">
                  <c:v>2633.66</c:v>
                </c:pt>
                <c:pt idx="37">
                  <c:v>2704.84</c:v>
                </c:pt>
                <c:pt idx="38">
                  <c:v>2776.02</c:v>
                </c:pt>
                <c:pt idx="39">
                  <c:v>2847.2000000000003</c:v>
                </c:pt>
                <c:pt idx="40">
                  <c:v>2918.3799999999997</c:v>
                </c:pt>
                <c:pt idx="41">
                  <c:v>2989.56</c:v>
                </c:pt>
                <c:pt idx="42">
                  <c:v>3060.74</c:v>
                </c:pt>
                <c:pt idx="43">
                  <c:v>3131.92</c:v>
                </c:pt>
                <c:pt idx="44">
                  <c:v>3203.1</c:v>
                </c:pt>
                <c:pt idx="45">
                  <c:v>3274.28</c:v>
                </c:pt>
                <c:pt idx="46">
                  <c:v>3345.46</c:v>
                </c:pt>
                <c:pt idx="47">
                  <c:v>3416.64</c:v>
                </c:pt>
                <c:pt idx="48">
                  <c:v>3487.82</c:v>
                </c:pt>
                <c:pt idx="49">
                  <c:v>3559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407-4717-9A61-81A1CE4F257B}"/>
            </c:ext>
          </c:extLst>
        </c:ser>
        <c:ser>
          <c:idx val="6"/>
          <c:order val="6"/>
          <c:tx>
            <c:strRef>
              <c:f>'6m'!$Z$2</c:f>
              <c:strCache>
                <c:ptCount val="1"/>
                <c:pt idx="0">
                  <c:v>bt/bb = 0.7 dt/db = 0.3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'6m'!$AB$7:$AB$56</c:f>
              <c:numCache>
                <c:formatCode>0.00E+00</c:formatCode>
                <c:ptCount val="50"/>
                <c:pt idx="0" formatCode="General">
                  <c:v>2.5817E-2</c:v>
                </c:pt>
                <c:pt idx="1">
                  <c:v>5.1938999999999999E-2</c:v>
                </c:pt>
                <c:pt idx="2">
                  <c:v>7.8371999999999997E-2</c:v>
                </c:pt>
                <c:pt idx="3" formatCode="General">
                  <c:v>0.10512000000000001</c:v>
                </c:pt>
                <c:pt idx="4" formatCode="General">
                  <c:v>0.13219</c:v>
                </c:pt>
                <c:pt idx="5" formatCode="General">
                  <c:v>0.15959000000000001</c:v>
                </c:pt>
                <c:pt idx="6" formatCode="General">
                  <c:v>0.18733</c:v>
                </c:pt>
                <c:pt idx="7" formatCode="General">
                  <c:v>0.21540999999999999</c:v>
                </c:pt>
                <c:pt idx="8" formatCode="General">
                  <c:v>0.24382999999999999</c:v>
                </c:pt>
                <c:pt idx="9" formatCode="General">
                  <c:v>0.27261000000000002</c:v>
                </c:pt>
                <c:pt idx="10" formatCode="General">
                  <c:v>0.30175999999999997</c:v>
                </c:pt>
                <c:pt idx="11" formatCode="General">
                  <c:v>0.33127000000000001</c:v>
                </c:pt>
                <c:pt idx="12" formatCode="General">
                  <c:v>0.36115999999999998</c:v>
                </c:pt>
                <c:pt idx="13" formatCode="General">
                  <c:v>0.39143</c:v>
                </c:pt>
                <c:pt idx="14" formatCode="General">
                  <c:v>0.42209999999999998</c:v>
                </c:pt>
                <c:pt idx="15" formatCode="General">
                  <c:v>0.45316000000000001</c:v>
                </c:pt>
                <c:pt idx="16" formatCode="General">
                  <c:v>0.48463000000000001</c:v>
                </c:pt>
                <c:pt idx="17" formatCode="General">
                  <c:v>0.51651999999999998</c:v>
                </c:pt>
                <c:pt idx="18" formatCode="General">
                  <c:v>0.54883999999999999</c:v>
                </c:pt>
                <c:pt idx="19" formatCode="General">
                  <c:v>0.58157999999999999</c:v>
                </c:pt>
                <c:pt idx="20" formatCode="General">
                  <c:v>0.61477999999999999</c:v>
                </c:pt>
                <c:pt idx="21" formatCode="General">
                  <c:v>0.64842</c:v>
                </c:pt>
                <c:pt idx="22" formatCode="General">
                  <c:v>0.68252999999999997</c:v>
                </c:pt>
                <c:pt idx="23" formatCode="General">
                  <c:v>0.71709999999999996</c:v>
                </c:pt>
                <c:pt idx="24" formatCode="General">
                  <c:v>0.75217000000000001</c:v>
                </c:pt>
                <c:pt idx="25" formatCode="General">
                  <c:v>0.78771999999999998</c:v>
                </c:pt>
                <c:pt idx="26" formatCode="General">
                  <c:v>0.82377999999999996</c:v>
                </c:pt>
                <c:pt idx="27" formatCode="General">
                  <c:v>0.86034999999999995</c:v>
                </c:pt>
                <c:pt idx="28" formatCode="General">
                  <c:v>0.89744999999999997</c:v>
                </c:pt>
                <c:pt idx="29" formatCode="General">
                  <c:v>0.93508999999999998</c:v>
                </c:pt>
                <c:pt idx="30" formatCode="General">
                  <c:v>0.97328000000000003</c:v>
                </c:pt>
                <c:pt idx="31" formatCode="General">
                  <c:v>1.012</c:v>
                </c:pt>
                <c:pt idx="32" formatCode="General">
                  <c:v>1.0513999999999999</c:v>
                </c:pt>
                <c:pt idx="33" formatCode="General">
                  <c:v>1.0912999999999999</c:v>
                </c:pt>
                <c:pt idx="34" formatCode="General">
                  <c:v>1.1317999999999999</c:v>
                </c:pt>
                <c:pt idx="35" formatCode="General">
                  <c:v>1.1729000000000001</c:v>
                </c:pt>
                <c:pt idx="36" formatCode="General">
                  <c:v>1.2146999999999999</c:v>
                </c:pt>
                <c:pt idx="37" formatCode="General">
                  <c:v>1.2571000000000001</c:v>
                </c:pt>
                <c:pt idx="38" formatCode="General">
                  <c:v>1.3002</c:v>
                </c:pt>
                <c:pt idx="39" formatCode="General">
                  <c:v>1.3440000000000001</c:v>
                </c:pt>
                <c:pt idx="40" formatCode="General">
                  <c:v>1.3884000000000001</c:v>
                </c:pt>
                <c:pt idx="41" formatCode="General">
                  <c:v>1.4336</c:v>
                </c:pt>
                <c:pt idx="42" formatCode="General">
                  <c:v>1.4795</c:v>
                </c:pt>
                <c:pt idx="43" formatCode="General">
                  <c:v>1.5261</c:v>
                </c:pt>
                <c:pt idx="44" formatCode="General">
                  <c:v>1.5736000000000001</c:v>
                </c:pt>
                <c:pt idx="45" formatCode="General">
                  <c:v>1.6217999999999999</c:v>
                </c:pt>
                <c:pt idx="46" formatCode="General">
                  <c:v>1.6708000000000001</c:v>
                </c:pt>
                <c:pt idx="47" formatCode="General">
                  <c:v>1.7205999999999999</c:v>
                </c:pt>
                <c:pt idx="48" formatCode="General">
                  <c:v>1.7713000000000001</c:v>
                </c:pt>
                <c:pt idx="49" formatCode="General">
                  <c:v>1.9738</c:v>
                </c:pt>
              </c:numCache>
            </c:numRef>
          </c:xVal>
          <c:yVal>
            <c:numRef>
              <c:f>'6m'!$AA$7:$AA$56</c:f>
              <c:numCache>
                <c:formatCode>General</c:formatCode>
                <c:ptCount val="50"/>
                <c:pt idx="0">
                  <c:v>74.320000000000007</c:v>
                </c:pt>
                <c:pt idx="1">
                  <c:v>148.64000000000001</c:v>
                </c:pt>
                <c:pt idx="2">
                  <c:v>222.95999999999998</c:v>
                </c:pt>
                <c:pt idx="3">
                  <c:v>297.28000000000003</c:v>
                </c:pt>
                <c:pt idx="4">
                  <c:v>371.6</c:v>
                </c:pt>
                <c:pt idx="5">
                  <c:v>445.91999999999996</c:v>
                </c:pt>
                <c:pt idx="6">
                  <c:v>520.24</c:v>
                </c:pt>
                <c:pt idx="7">
                  <c:v>594.56000000000006</c:v>
                </c:pt>
                <c:pt idx="8">
                  <c:v>668.88</c:v>
                </c:pt>
                <c:pt idx="9">
                  <c:v>743.2</c:v>
                </c:pt>
                <c:pt idx="10">
                  <c:v>817.52</c:v>
                </c:pt>
                <c:pt idx="11">
                  <c:v>891.83999999999992</c:v>
                </c:pt>
                <c:pt idx="12">
                  <c:v>966.16000000000008</c:v>
                </c:pt>
                <c:pt idx="13">
                  <c:v>1040.48</c:v>
                </c:pt>
                <c:pt idx="14">
                  <c:v>1114.8</c:v>
                </c:pt>
                <c:pt idx="15">
                  <c:v>1189.1200000000001</c:v>
                </c:pt>
                <c:pt idx="16">
                  <c:v>1263.44</c:v>
                </c:pt>
                <c:pt idx="17">
                  <c:v>1337.76</c:v>
                </c:pt>
                <c:pt idx="18">
                  <c:v>1412.08</c:v>
                </c:pt>
                <c:pt idx="19">
                  <c:v>1486.4</c:v>
                </c:pt>
                <c:pt idx="20">
                  <c:v>1560.72</c:v>
                </c:pt>
                <c:pt idx="21">
                  <c:v>1635.04</c:v>
                </c:pt>
                <c:pt idx="22">
                  <c:v>1709.3600000000001</c:v>
                </c:pt>
                <c:pt idx="23">
                  <c:v>1783.6799999999998</c:v>
                </c:pt>
                <c:pt idx="24">
                  <c:v>1858</c:v>
                </c:pt>
                <c:pt idx="25">
                  <c:v>1932.3200000000002</c:v>
                </c:pt>
                <c:pt idx="26">
                  <c:v>2006.64</c:v>
                </c:pt>
                <c:pt idx="27">
                  <c:v>2080.96</c:v>
                </c:pt>
                <c:pt idx="28">
                  <c:v>2155.2799999999997</c:v>
                </c:pt>
                <c:pt idx="29">
                  <c:v>2229.6</c:v>
                </c:pt>
                <c:pt idx="30">
                  <c:v>2303.92</c:v>
                </c:pt>
                <c:pt idx="31">
                  <c:v>2378.2400000000002</c:v>
                </c:pt>
                <c:pt idx="32">
                  <c:v>2452.56</c:v>
                </c:pt>
                <c:pt idx="33">
                  <c:v>2526.88</c:v>
                </c:pt>
                <c:pt idx="34">
                  <c:v>2601.1999999999998</c:v>
                </c:pt>
                <c:pt idx="35">
                  <c:v>2675.52</c:v>
                </c:pt>
                <c:pt idx="36">
                  <c:v>2749.84</c:v>
                </c:pt>
                <c:pt idx="37">
                  <c:v>2824.16</c:v>
                </c:pt>
                <c:pt idx="38">
                  <c:v>2898.48</c:v>
                </c:pt>
                <c:pt idx="39">
                  <c:v>2972.8</c:v>
                </c:pt>
                <c:pt idx="40">
                  <c:v>3047.12</c:v>
                </c:pt>
                <c:pt idx="41">
                  <c:v>3121.44</c:v>
                </c:pt>
                <c:pt idx="42">
                  <c:v>3195.7599999999998</c:v>
                </c:pt>
                <c:pt idx="43">
                  <c:v>3270.08</c:v>
                </c:pt>
                <c:pt idx="44">
                  <c:v>3344.4</c:v>
                </c:pt>
                <c:pt idx="45">
                  <c:v>3418.7200000000003</c:v>
                </c:pt>
                <c:pt idx="46">
                  <c:v>3493.04</c:v>
                </c:pt>
                <c:pt idx="47">
                  <c:v>3567.3599999999997</c:v>
                </c:pt>
                <c:pt idx="48">
                  <c:v>3641.68</c:v>
                </c:pt>
                <c:pt idx="49">
                  <c:v>3716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407-4717-9A61-81A1CE4F257B}"/>
            </c:ext>
          </c:extLst>
        </c:ser>
        <c:ser>
          <c:idx val="7"/>
          <c:order val="7"/>
          <c:tx>
            <c:strRef>
              <c:f>'6m'!$AD$2</c:f>
              <c:strCache>
                <c:ptCount val="1"/>
                <c:pt idx="0">
                  <c:v>bt/bb = 0.7 dt/db = 0.5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'6m'!$AF$7:$AF$56</c:f>
              <c:numCache>
                <c:formatCode>General</c:formatCode>
                <c:ptCount val="50"/>
                <c:pt idx="0">
                  <c:v>2.8264999999999998E-2</c:v>
                </c:pt>
                <c:pt idx="1">
                  <c:v>5.6897999999999997E-2</c:v>
                </c:pt>
                <c:pt idx="2">
                  <c:v>8.5906999999999997E-2</c:v>
                </c:pt>
                <c:pt idx="3">
                  <c:v>0.1153</c:v>
                </c:pt>
                <c:pt idx="4">
                  <c:v>0.14507999999999999</c:v>
                </c:pt>
                <c:pt idx="5">
                  <c:v>0.17527000000000001</c:v>
                </c:pt>
                <c:pt idx="6">
                  <c:v>0.20585999999999999</c:v>
                </c:pt>
                <c:pt idx="7">
                  <c:v>0.23687</c:v>
                </c:pt>
                <c:pt idx="8">
                  <c:v>0.26830999999999999</c:v>
                </c:pt>
                <c:pt idx="9">
                  <c:v>0.30018</c:v>
                </c:pt>
                <c:pt idx="10">
                  <c:v>0.33250000000000002</c:v>
                </c:pt>
                <c:pt idx="11">
                  <c:v>0.36526999999999998</c:v>
                </c:pt>
                <c:pt idx="12">
                  <c:v>0.39850999999999998</c:v>
                </c:pt>
                <c:pt idx="13">
                  <c:v>0.43221999999999999</c:v>
                </c:pt>
                <c:pt idx="14">
                  <c:v>0.46642</c:v>
                </c:pt>
                <c:pt idx="15">
                  <c:v>0.50112000000000001</c:v>
                </c:pt>
                <c:pt idx="16">
                  <c:v>0.53632000000000002</c:v>
                </c:pt>
                <c:pt idx="17">
                  <c:v>0.57203999999999999</c:v>
                </c:pt>
                <c:pt idx="18">
                  <c:v>0.60829999999999995</c:v>
                </c:pt>
                <c:pt idx="19">
                  <c:v>0.64510000000000001</c:v>
                </c:pt>
                <c:pt idx="20">
                  <c:v>0.68245</c:v>
                </c:pt>
                <c:pt idx="21">
                  <c:v>0.72038000000000002</c:v>
                </c:pt>
                <c:pt idx="22">
                  <c:v>0.75888999999999995</c:v>
                </c:pt>
                <c:pt idx="23">
                  <c:v>0.79800000000000004</c:v>
                </c:pt>
                <c:pt idx="24">
                  <c:v>0.83772000000000002</c:v>
                </c:pt>
                <c:pt idx="25">
                  <c:v>0.87807000000000002</c:v>
                </c:pt>
                <c:pt idx="26">
                  <c:v>0.91907000000000005</c:v>
                </c:pt>
                <c:pt idx="27">
                  <c:v>0.96072000000000002</c:v>
                </c:pt>
                <c:pt idx="28">
                  <c:v>1.0029999999999999</c:v>
                </c:pt>
                <c:pt idx="29">
                  <c:v>1.0461</c:v>
                </c:pt>
                <c:pt idx="30">
                  <c:v>1.0898000000000001</c:v>
                </c:pt>
                <c:pt idx="31">
                  <c:v>1.1343000000000001</c:v>
                </c:pt>
                <c:pt idx="32">
                  <c:v>1.1795</c:v>
                </c:pt>
                <c:pt idx="33">
                  <c:v>1.2254</c:v>
                </c:pt>
                <c:pt idx="34">
                  <c:v>1.2722</c:v>
                </c:pt>
                <c:pt idx="35">
                  <c:v>1.3198000000000001</c:v>
                </c:pt>
                <c:pt idx="36">
                  <c:v>1.3682000000000001</c:v>
                </c:pt>
                <c:pt idx="37">
                  <c:v>1.4174</c:v>
                </c:pt>
                <c:pt idx="38">
                  <c:v>1.4676</c:v>
                </c:pt>
                <c:pt idx="39">
                  <c:v>1.5185999999999999</c:v>
                </c:pt>
                <c:pt idx="40">
                  <c:v>1.5705</c:v>
                </c:pt>
                <c:pt idx="41">
                  <c:v>1.6234999999999999</c:v>
                </c:pt>
                <c:pt idx="42">
                  <c:v>1.6773</c:v>
                </c:pt>
                <c:pt idx="43">
                  <c:v>1.7322</c:v>
                </c:pt>
                <c:pt idx="44">
                  <c:v>1.7882</c:v>
                </c:pt>
                <c:pt idx="45">
                  <c:v>1.8452</c:v>
                </c:pt>
                <c:pt idx="46">
                  <c:v>1.9033</c:v>
                </c:pt>
                <c:pt idx="47">
                  <c:v>1.9624999999999999</c:v>
                </c:pt>
                <c:pt idx="48">
                  <c:v>2.0228999999999999</c:v>
                </c:pt>
                <c:pt idx="49">
                  <c:v>2.2132000000000001</c:v>
                </c:pt>
              </c:numCache>
            </c:numRef>
          </c:xVal>
          <c:yVal>
            <c:numRef>
              <c:f>'6m'!$AE$7:$AE$56</c:f>
              <c:numCache>
                <c:formatCode>General</c:formatCode>
                <c:ptCount val="50"/>
                <c:pt idx="0">
                  <c:v>81.72</c:v>
                </c:pt>
                <c:pt idx="1">
                  <c:v>163.44</c:v>
                </c:pt>
                <c:pt idx="2">
                  <c:v>245.16</c:v>
                </c:pt>
                <c:pt idx="3">
                  <c:v>326.88</c:v>
                </c:pt>
                <c:pt idx="4">
                  <c:v>408.6</c:v>
                </c:pt>
                <c:pt idx="5">
                  <c:v>490.32</c:v>
                </c:pt>
                <c:pt idx="6">
                  <c:v>572.04000000000008</c:v>
                </c:pt>
                <c:pt idx="7">
                  <c:v>653.76</c:v>
                </c:pt>
                <c:pt idx="8">
                  <c:v>735.48</c:v>
                </c:pt>
                <c:pt idx="9">
                  <c:v>817.2</c:v>
                </c:pt>
                <c:pt idx="10">
                  <c:v>898.92</c:v>
                </c:pt>
                <c:pt idx="11">
                  <c:v>980.64</c:v>
                </c:pt>
                <c:pt idx="12">
                  <c:v>1062.3600000000001</c:v>
                </c:pt>
                <c:pt idx="13">
                  <c:v>1144.0800000000002</c:v>
                </c:pt>
                <c:pt idx="14">
                  <c:v>1225.8</c:v>
                </c:pt>
                <c:pt idx="15">
                  <c:v>1307.52</c:v>
                </c:pt>
                <c:pt idx="16">
                  <c:v>1389.24</c:v>
                </c:pt>
                <c:pt idx="17">
                  <c:v>1470.96</c:v>
                </c:pt>
                <c:pt idx="18">
                  <c:v>1552.68</c:v>
                </c:pt>
                <c:pt idx="19">
                  <c:v>1634.4</c:v>
                </c:pt>
                <c:pt idx="20">
                  <c:v>1716.12</c:v>
                </c:pt>
                <c:pt idx="21">
                  <c:v>1797.84</c:v>
                </c:pt>
                <c:pt idx="22">
                  <c:v>1879.5600000000002</c:v>
                </c:pt>
                <c:pt idx="23">
                  <c:v>1961.28</c:v>
                </c:pt>
                <c:pt idx="24">
                  <c:v>2043</c:v>
                </c:pt>
                <c:pt idx="25">
                  <c:v>2124.7200000000003</c:v>
                </c:pt>
                <c:pt idx="26">
                  <c:v>2206.44</c:v>
                </c:pt>
                <c:pt idx="27">
                  <c:v>2288.1600000000003</c:v>
                </c:pt>
                <c:pt idx="28">
                  <c:v>2369.8799999999997</c:v>
                </c:pt>
                <c:pt idx="29">
                  <c:v>2451.6</c:v>
                </c:pt>
                <c:pt idx="30">
                  <c:v>2533.3200000000002</c:v>
                </c:pt>
                <c:pt idx="31">
                  <c:v>2615.04</c:v>
                </c:pt>
                <c:pt idx="32">
                  <c:v>2696.76</c:v>
                </c:pt>
                <c:pt idx="33">
                  <c:v>2778.48</c:v>
                </c:pt>
                <c:pt idx="34">
                  <c:v>2860.2</c:v>
                </c:pt>
                <c:pt idx="35">
                  <c:v>2941.92</c:v>
                </c:pt>
                <c:pt idx="36">
                  <c:v>3023.64</c:v>
                </c:pt>
                <c:pt idx="37">
                  <c:v>3105.36</c:v>
                </c:pt>
                <c:pt idx="38">
                  <c:v>3187.08</c:v>
                </c:pt>
                <c:pt idx="39">
                  <c:v>3268.8</c:v>
                </c:pt>
                <c:pt idx="40">
                  <c:v>3350.52</c:v>
                </c:pt>
                <c:pt idx="41">
                  <c:v>3432.24</c:v>
                </c:pt>
                <c:pt idx="42">
                  <c:v>3513.96</c:v>
                </c:pt>
                <c:pt idx="43">
                  <c:v>3595.68</c:v>
                </c:pt>
                <c:pt idx="44">
                  <c:v>3677.4</c:v>
                </c:pt>
                <c:pt idx="45">
                  <c:v>3759.1200000000003</c:v>
                </c:pt>
                <c:pt idx="46">
                  <c:v>3840.8399999999997</c:v>
                </c:pt>
                <c:pt idx="47">
                  <c:v>3922.56</c:v>
                </c:pt>
                <c:pt idx="48">
                  <c:v>4004.2799999999997</c:v>
                </c:pt>
                <c:pt idx="49">
                  <c:v>4086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407-4717-9A61-81A1CE4F257B}"/>
            </c:ext>
          </c:extLst>
        </c:ser>
        <c:ser>
          <c:idx val="8"/>
          <c:order val="8"/>
          <c:tx>
            <c:strRef>
              <c:f>'6m'!$AH$2</c:f>
              <c:strCache>
                <c:ptCount val="1"/>
                <c:pt idx="0">
                  <c:v>bt/bb = 0.7 dt/db = 0.7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'6m'!$AJ$7:$AJ$56</c:f>
              <c:numCache>
                <c:formatCode>0.00E+00</c:formatCode>
                <c:ptCount val="50"/>
                <c:pt idx="0">
                  <c:v>3.0616000000000001E-2</c:v>
                </c:pt>
                <c:pt idx="1">
                  <c:v>6.1668000000000001E-2</c:v>
                </c:pt>
                <c:pt idx="2">
                  <c:v>9.3165999999999999E-2</c:v>
                </c:pt>
                <c:pt idx="3" formatCode="General">
                  <c:v>0.12512000000000001</c:v>
                </c:pt>
                <c:pt idx="4" formatCode="General">
                  <c:v>0.15754000000000001</c:v>
                </c:pt>
                <c:pt idx="5" formatCode="General">
                  <c:v>0.19044</c:v>
                </c:pt>
                <c:pt idx="6" formatCode="General">
                  <c:v>0.22381999999999999</c:v>
                </c:pt>
                <c:pt idx="7" formatCode="General">
                  <c:v>0.25770999999999999</c:v>
                </c:pt>
                <c:pt idx="8" formatCode="General">
                  <c:v>0.29210999999999998</c:v>
                </c:pt>
                <c:pt idx="9" formatCode="General">
                  <c:v>0.32702999999999999</c:v>
                </c:pt>
                <c:pt idx="10" formatCode="General">
                  <c:v>0.36248000000000002</c:v>
                </c:pt>
                <c:pt idx="11" formatCode="General">
                  <c:v>0.39849000000000001</c:v>
                </c:pt>
                <c:pt idx="12" formatCode="General">
                  <c:v>0.43506</c:v>
                </c:pt>
                <c:pt idx="13" formatCode="General">
                  <c:v>0.47220000000000001</c:v>
                </c:pt>
                <c:pt idx="14" formatCode="General">
                  <c:v>0.50993999999999995</c:v>
                </c:pt>
                <c:pt idx="15" formatCode="General">
                  <c:v>0.54827999999999999</c:v>
                </c:pt>
                <c:pt idx="16" formatCode="General">
                  <c:v>0.58723999999999998</c:v>
                </c:pt>
                <c:pt idx="17" formatCode="General">
                  <c:v>0.62683999999999995</c:v>
                </c:pt>
                <c:pt idx="18" formatCode="General">
                  <c:v>0.66708999999999996</c:v>
                </c:pt>
                <c:pt idx="19" formatCode="General">
                  <c:v>0.70799999999999996</c:v>
                </c:pt>
                <c:pt idx="20" formatCode="General">
                  <c:v>0.74961</c:v>
                </c:pt>
                <c:pt idx="21" formatCode="General">
                  <c:v>0.79191999999999996</c:v>
                </c:pt>
                <c:pt idx="22" formatCode="General">
                  <c:v>0.83494999999999997</c:v>
                </c:pt>
                <c:pt idx="23" formatCode="General">
                  <c:v>0.87873000000000001</c:v>
                </c:pt>
                <c:pt idx="24" formatCode="General">
                  <c:v>0.92327000000000004</c:v>
                </c:pt>
                <c:pt idx="25" formatCode="General">
                  <c:v>0.96858999999999995</c:v>
                </c:pt>
                <c:pt idx="26" formatCode="General">
                  <c:v>1.0146999999999999</c:v>
                </c:pt>
                <c:pt idx="27" formatCode="General">
                  <c:v>1.0617000000000001</c:v>
                </c:pt>
                <c:pt idx="28" formatCode="General">
                  <c:v>1.1094999999999999</c:v>
                </c:pt>
                <c:pt idx="29" formatCode="General">
                  <c:v>1.1581999999999999</c:v>
                </c:pt>
                <c:pt idx="30" formatCode="General">
                  <c:v>1.2077</c:v>
                </c:pt>
                <c:pt idx="31" formatCode="General">
                  <c:v>1.2582</c:v>
                </c:pt>
                <c:pt idx="32" formatCode="General">
                  <c:v>1.3097000000000001</c:v>
                </c:pt>
                <c:pt idx="33" formatCode="General">
                  <c:v>1.3621000000000001</c:v>
                </c:pt>
                <c:pt idx="34" formatCode="General">
                  <c:v>1.4156</c:v>
                </c:pt>
                <c:pt idx="35" formatCode="General">
                  <c:v>1.4701</c:v>
                </c:pt>
                <c:pt idx="36" formatCode="General">
                  <c:v>1.5256000000000001</c:v>
                </c:pt>
                <c:pt idx="37" formatCode="General">
                  <c:v>1.5823</c:v>
                </c:pt>
                <c:pt idx="38" formatCode="General">
                  <c:v>1.6400999999999999</c:v>
                </c:pt>
                <c:pt idx="39" formatCode="General">
                  <c:v>1.6990000000000001</c:v>
                </c:pt>
                <c:pt idx="40" formatCode="General">
                  <c:v>1.7592000000000001</c:v>
                </c:pt>
                <c:pt idx="41" formatCode="General">
                  <c:v>1.8207</c:v>
                </c:pt>
                <c:pt idx="42" formatCode="General">
                  <c:v>1.8834</c:v>
                </c:pt>
                <c:pt idx="43" formatCode="General">
                  <c:v>1.9474</c:v>
                </c:pt>
                <c:pt idx="44" formatCode="General">
                  <c:v>2.0127999999999999</c:v>
                </c:pt>
                <c:pt idx="45" formatCode="General">
                  <c:v>2.0796999999999999</c:v>
                </c:pt>
                <c:pt idx="46" formatCode="General">
                  <c:v>2.1480000000000001</c:v>
                </c:pt>
                <c:pt idx="47" formatCode="General">
                  <c:v>2.2178</c:v>
                </c:pt>
                <c:pt idx="48" formatCode="General">
                  <c:v>2.2892999999999999</c:v>
                </c:pt>
                <c:pt idx="49" formatCode="General">
                  <c:v>2.4842</c:v>
                </c:pt>
              </c:numCache>
            </c:numRef>
          </c:xVal>
          <c:yVal>
            <c:numRef>
              <c:f>'6m'!$AI$7:$AI$56</c:f>
              <c:numCache>
                <c:formatCode>0.00E+00</c:formatCode>
                <c:ptCount val="50"/>
                <c:pt idx="0">
                  <c:v>88.98</c:v>
                </c:pt>
                <c:pt idx="1">
                  <c:v>177.96</c:v>
                </c:pt>
                <c:pt idx="2">
                  <c:v>266.94</c:v>
                </c:pt>
                <c:pt idx="3">
                  <c:v>355.92</c:v>
                </c:pt>
                <c:pt idx="4">
                  <c:v>444.90000000000003</c:v>
                </c:pt>
                <c:pt idx="5">
                  <c:v>533.88</c:v>
                </c:pt>
                <c:pt idx="6">
                  <c:v>622.86</c:v>
                </c:pt>
                <c:pt idx="7">
                  <c:v>711.84</c:v>
                </c:pt>
                <c:pt idx="8">
                  <c:v>800.81999999999994</c:v>
                </c:pt>
                <c:pt idx="9">
                  <c:v>889.80000000000007</c:v>
                </c:pt>
                <c:pt idx="10">
                  <c:v>978.78</c:v>
                </c:pt>
                <c:pt idx="11">
                  <c:v>1067.76</c:v>
                </c:pt>
                <c:pt idx="12">
                  <c:v>1156.74</c:v>
                </c:pt>
                <c:pt idx="13">
                  <c:v>1245.72</c:v>
                </c:pt>
                <c:pt idx="14">
                  <c:v>1334.7</c:v>
                </c:pt>
                <c:pt idx="15">
                  <c:v>1423.68</c:v>
                </c:pt>
                <c:pt idx="16">
                  <c:v>1512.66</c:v>
                </c:pt>
                <c:pt idx="17">
                  <c:v>1601.6399999999999</c:v>
                </c:pt>
                <c:pt idx="18">
                  <c:v>1690.6200000000001</c:v>
                </c:pt>
                <c:pt idx="19">
                  <c:v>1779.6000000000001</c:v>
                </c:pt>
                <c:pt idx="20">
                  <c:v>1868.58</c:v>
                </c:pt>
                <c:pt idx="21">
                  <c:v>1957.56</c:v>
                </c:pt>
                <c:pt idx="22">
                  <c:v>2046.5400000000002</c:v>
                </c:pt>
                <c:pt idx="23">
                  <c:v>2135.52</c:v>
                </c:pt>
                <c:pt idx="24">
                  <c:v>2224.5</c:v>
                </c:pt>
                <c:pt idx="25">
                  <c:v>2313.48</c:v>
                </c:pt>
                <c:pt idx="26">
                  <c:v>2402.46</c:v>
                </c:pt>
                <c:pt idx="27">
                  <c:v>2491.44</c:v>
                </c:pt>
                <c:pt idx="28">
                  <c:v>2580.4199999999996</c:v>
                </c:pt>
                <c:pt idx="29">
                  <c:v>2669.4</c:v>
                </c:pt>
                <c:pt idx="30">
                  <c:v>2758.38</c:v>
                </c:pt>
                <c:pt idx="31">
                  <c:v>2847.36</c:v>
                </c:pt>
                <c:pt idx="32">
                  <c:v>2936.34</c:v>
                </c:pt>
                <c:pt idx="33">
                  <c:v>3025.32</c:v>
                </c:pt>
                <c:pt idx="34">
                  <c:v>3114.2999999999997</c:v>
                </c:pt>
                <c:pt idx="35">
                  <c:v>3203.2799999999997</c:v>
                </c:pt>
                <c:pt idx="36">
                  <c:v>3292.2599999999998</c:v>
                </c:pt>
                <c:pt idx="37">
                  <c:v>3381.2400000000002</c:v>
                </c:pt>
                <c:pt idx="38">
                  <c:v>3470.2200000000003</c:v>
                </c:pt>
                <c:pt idx="39">
                  <c:v>3559.2000000000003</c:v>
                </c:pt>
                <c:pt idx="40">
                  <c:v>3648.18</c:v>
                </c:pt>
                <c:pt idx="41">
                  <c:v>3737.16</c:v>
                </c:pt>
                <c:pt idx="42">
                  <c:v>3826.14</c:v>
                </c:pt>
                <c:pt idx="43">
                  <c:v>3915.12</c:v>
                </c:pt>
                <c:pt idx="44">
                  <c:v>4004.1</c:v>
                </c:pt>
                <c:pt idx="45">
                  <c:v>4093.0800000000004</c:v>
                </c:pt>
                <c:pt idx="46">
                  <c:v>4182.0599999999995</c:v>
                </c:pt>
                <c:pt idx="47">
                  <c:v>4271.04</c:v>
                </c:pt>
                <c:pt idx="48">
                  <c:v>4360.0199999999995</c:v>
                </c:pt>
                <c:pt idx="49">
                  <c:v>4449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407-4717-9A61-81A1CE4F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,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</a:t>
                </a:r>
                <a:r>
                  <a:rPr lang="en-US" baseline="0"/>
                  <a:t> kN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869774556326"/>
          <c:y val="3.679175864606328E-2"/>
          <c:w val="0.84595215207316943"/>
          <c:h val="0.59334561656614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'7m'!$B$2</c:f>
              <c:strCache>
                <c:ptCount val="1"/>
                <c:pt idx="0">
                  <c:v>bt/bb = 0.3 dt/db = 0.3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'7m'!$D$7:$D$40</c:f>
              <c:numCache>
                <c:formatCode>0.00</c:formatCode>
                <c:ptCount val="34"/>
                <c:pt idx="0">
                  <c:v>9.6001000000000003E-2</c:v>
                </c:pt>
                <c:pt idx="1">
                  <c:v>0.19494</c:v>
                </c:pt>
                <c:pt idx="2">
                  <c:v>0.29801</c:v>
                </c:pt>
                <c:pt idx="3">
                  <c:v>0.40545999999999999</c:v>
                </c:pt>
                <c:pt idx="4">
                  <c:v>0.51758999999999999</c:v>
                </c:pt>
                <c:pt idx="5">
                  <c:v>0.63471999999999995</c:v>
                </c:pt>
                <c:pt idx="6">
                  <c:v>0.75719000000000003</c:v>
                </c:pt>
                <c:pt idx="7">
                  <c:v>0.88536000000000004</c:v>
                </c:pt>
                <c:pt idx="8">
                  <c:v>1.0197000000000001</c:v>
                </c:pt>
                <c:pt idx="9">
                  <c:v>1.1606000000000001</c:v>
                </c:pt>
                <c:pt idx="10">
                  <c:v>1.3085</c:v>
                </c:pt>
                <c:pt idx="11">
                  <c:v>1.4641</c:v>
                </c:pt>
                <c:pt idx="12">
                  <c:v>1.6278999999999999</c:v>
                </c:pt>
                <c:pt idx="13">
                  <c:v>1.8007</c:v>
                </c:pt>
                <c:pt idx="14">
                  <c:v>1.9830000000000001</c:v>
                </c:pt>
                <c:pt idx="15">
                  <c:v>2.1758999999999999</c:v>
                </c:pt>
                <c:pt idx="16">
                  <c:v>2.3803000000000001</c:v>
                </c:pt>
                <c:pt idx="17">
                  <c:v>2.5971000000000002</c:v>
                </c:pt>
                <c:pt idx="18">
                  <c:v>2.8275999999999999</c:v>
                </c:pt>
                <c:pt idx="19">
                  <c:v>3.0731999999999999</c:v>
                </c:pt>
                <c:pt idx="20">
                  <c:v>3.3351999999999999</c:v>
                </c:pt>
                <c:pt idx="21">
                  <c:v>3.6156000000000001</c:v>
                </c:pt>
                <c:pt idx="22">
                  <c:v>3.9161999999999999</c:v>
                </c:pt>
                <c:pt idx="23">
                  <c:v>4.2393999999999998</c:v>
                </c:pt>
                <c:pt idx="24">
                  <c:v>4.5877999999999997</c:v>
                </c:pt>
                <c:pt idx="25">
                  <c:v>4.9645000000000001</c:v>
                </c:pt>
                <c:pt idx="26">
                  <c:v>5.3730000000000002</c:v>
                </c:pt>
                <c:pt idx="27">
                  <c:v>5.8177000000000003</c:v>
                </c:pt>
                <c:pt idx="28">
                  <c:v>6.3033999999999999</c:v>
                </c:pt>
                <c:pt idx="29">
                  <c:v>6.8364000000000003</c:v>
                </c:pt>
                <c:pt idx="30">
                  <c:v>7.4236000000000004</c:v>
                </c:pt>
                <c:pt idx="31">
                  <c:v>8.0739999999999998</c:v>
                </c:pt>
                <c:pt idx="32">
                  <c:v>8.5533000000000001</c:v>
                </c:pt>
                <c:pt idx="33">
                  <c:v>9.1800999999999995</c:v>
                </c:pt>
              </c:numCache>
            </c:numRef>
          </c:xVal>
          <c:yVal>
            <c:numRef>
              <c:f>'7m'!$C$7:$C$40</c:f>
              <c:numCache>
                <c:formatCode>0.00</c:formatCode>
                <c:ptCount val="34"/>
                <c:pt idx="0">
                  <c:v>55.606005000000003</c:v>
                </c:pt>
                <c:pt idx="1">
                  <c:v>110.65600500000001</c:v>
                </c:pt>
                <c:pt idx="2">
                  <c:v>165.70600499999998</c:v>
                </c:pt>
                <c:pt idx="3">
                  <c:v>220.75050000000002</c:v>
                </c:pt>
                <c:pt idx="4">
                  <c:v>275.8005</c:v>
                </c:pt>
                <c:pt idx="5">
                  <c:v>330.85049999999995</c:v>
                </c:pt>
                <c:pt idx="6">
                  <c:v>385.90049999999997</c:v>
                </c:pt>
                <c:pt idx="7">
                  <c:v>440.95050000000003</c:v>
                </c:pt>
                <c:pt idx="8">
                  <c:v>496.00049999999999</c:v>
                </c:pt>
                <c:pt idx="9">
                  <c:v>551.05050000000006</c:v>
                </c:pt>
                <c:pt idx="10">
                  <c:v>606.10050000000001</c:v>
                </c:pt>
                <c:pt idx="11">
                  <c:v>661.15049999999997</c:v>
                </c:pt>
                <c:pt idx="12">
                  <c:v>716.20049999999992</c:v>
                </c:pt>
                <c:pt idx="13">
                  <c:v>771.25049999999999</c:v>
                </c:pt>
                <c:pt idx="14">
                  <c:v>826.30049999999994</c:v>
                </c:pt>
                <c:pt idx="15">
                  <c:v>881.35050000000001</c:v>
                </c:pt>
                <c:pt idx="16">
                  <c:v>936.40049999999997</c:v>
                </c:pt>
                <c:pt idx="17">
                  <c:v>991.45050000000003</c:v>
                </c:pt>
                <c:pt idx="18">
                  <c:v>1046.5005000000001</c:v>
                </c:pt>
                <c:pt idx="19">
                  <c:v>1101.5504999999998</c:v>
                </c:pt>
                <c:pt idx="20">
                  <c:v>1156.6005</c:v>
                </c:pt>
                <c:pt idx="21">
                  <c:v>1211.6505</c:v>
                </c:pt>
                <c:pt idx="22">
                  <c:v>1266.7005000000001</c:v>
                </c:pt>
                <c:pt idx="23">
                  <c:v>1321.7505000000001</c:v>
                </c:pt>
                <c:pt idx="24">
                  <c:v>1376.8004999999998</c:v>
                </c:pt>
                <c:pt idx="25">
                  <c:v>1431.8505</c:v>
                </c:pt>
                <c:pt idx="26">
                  <c:v>1486.9005</c:v>
                </c:pt>
                <c:pt idx="27">
                  <c:v>1541.9505000000001</c:v>
                </c:pt>
                <c:pt idx="28">
                  <c:v>1597.0004999999999</c:v>
                </c:pt>
                <c:pt idx="29">
                  <c:v>1652.0505000000001</c:v>
                </c:pt>
                <c:pt idx="30">
                  <c:v>1707.1005</c:v>
                </c:pt>
                <c:pt idx="31">
                  <c:v>1762.1505</c:v>
                </c:pt>
                <c:pt idx="32">
                  <c:v>1798.5752499999999</c:v>
                </c:pt>
                <c:pt idx="33">
                  <c:v>1835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DC-4961-A8E2-ECCDA4F47CCA}"/>
            </c:ext>
          </c:extLst>
        </c:ser>
        <c:ser>
          <c:idx val="1"/>
          <c:order val="1"/>
          <c:tx>
            <c:strRef>
              <c:f>'7m'!$F$2</c:f>
              <c:strCache>
                <c:ptCount val="1"/>
                <c:pt idx="0">
                  <c:v>bt/bb = 0.3 dt/db = 0.5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'7m'!$H$7:$H$40</c:f>
              <c:numCache>
                <c:formatCode>0.00</c:formatCode>
                <c:ptCount val="34"/>
                <c:pt idx="0">
                  <c:v>0.10542</c:v>
                </c:pt>
                <c:pt idx="1">
                  <c:v>0.21451000000000001</c:v>
                </c:pt>
                <c:pt idx="2">
                  <c:v>0.32862000000000002</c:v>
                </c:pt>
                <c:pt idx="3">
                  <c:v>0.44812000000000002</c:v>
                </c:pt>
                <c:pt idx="4">
                  <c:v>0.57338</c:v>
                </c:pt>
                <c:pt idx="5">
                  <c:v>0.70486000000000004</c:v>
                </c:pt>
                <c:pt idx="6">
                  <c:v>0.84301999999999999</c:v>
                </c:pt>
                <c:pt idx="7">
                  <c:v>0.98838000000000004</c:v>
                </c:pt>
                <c:pt idx="8">
                  <c:v>1.1415</c:v>
                </c:pt>
                <c:pt idx="9">
                  <c:v>1.3030999999999999</c:v>
                </c:pt>
                <c:pt idx="10">
                  <c:v>1.4739</c:v>
                </c:pt>
                <c:pt idx="11">
                  <c:v>1.6546000000000001</c:v>
                </c:pt>
                <c:pt idx="12">
                  <c:v>1.8462000000000001</c:v>
                </c:pt>
                <c:pt idx="13">
                  <c:v>2.0497000000000001</c:v>
                </c:pt>
                <c:pt idx="14">
                  <c:v>2.2662</c:v>
                </c:pt>
                <c:pt idx="15">
                  <c:v>2.4969999999999999</c:v>
                </c:pt>
                <c:pt idx="16">
                  <c:v>2.7437</c:v>
                </c:pt>
                <c:pt idx="17">
                  <c:v>3.0078999999999998</c:v>
                </c:pt>
                <c:pt idx="18">
                  <c:v>3.2913999999999999</c:v>
                </c:pt>
                <c:pt idx="19">
                  <c:v>3.5966999999999998</c:v>
                </c:pt>
                <c:pt idx="20">
                  <c:v>3.9262000000000001</c:v>
                </c:pt>
                <c:pt idx="21">
                  <c:v>4.2830000000000004</c:v>
                </c:pt>
                <c:pt idx="22">
                  <c:v>4.6706000000000003</c:v>
                </c:pt>
                <c:pt idx="23">
                  <c:v>5.0933000000000002</c:v>
                </c:pt>
                <c:pt idx="24">
                  <c:v>5.5559000000000003</c:v>
                </c:pt>
                <c:pt idx="25">
                  <c:v>6.0644999999999998</c:v>
                </c:pt>
                <c:pt idx="26">
                  <c:v>6.6261999999999999</c:v>
                </c:pt>
                <c:pt idx="27">
                  <c:v>7.2499000000000002</c:v>
                </c:pt>
                <c:pt idx="28">
                  <c:v>7.9465000000000003</c:v>
                </c:pt>
                <c:pt idx="29">
                  <c:v>8.7295999999999996</c:v>
                </c:pt>
                <c:pt idx="30">
                  <c:v>9.6163000000000007</c:v>
                </c:pt>
                <c:pt idx="31">
                  <c:v>10.637</c:v>
                </c:pt>
                <c:pt idx="32">
                  <c:v>11.561</c:v>
                </c:pt>
                <c:pt idx="33">
                  <c:v>13.996</c:v>
                </c:pt>
              </c:numCache>
            </c:numRef>
          </c:xVal>
          <c:yVal>
            <c:numRef>
              <c:f>'7m'!$G$7:$G$40</c:f>
              <c:numCache>
                <c:formatCode>0.00</c:formatCode>
                <c:ptCount val="34"/>
                <c:pt idx="0">
                  <c:v>61.060544999999998</c:v>
                </c:pt>
                <c:pt idx="1">
                  <c:v>121.51054500000001</c:v>
                </c:pt>
                <c:pt idx="2">
                  <c:v>181.960545</c:v>
                </c:pt>
                <c:pt idx="3">
                  <c:v>242.40450000000001</c:v>
                </c:pt>
                <c:pt idx="4">
                  <c:v>302.85449999999997</c:v>
                </c:pt>
                <c:pt idx="5">
                  <c:v>363.30449999999996</c:v>
                </c:pt>
                <c:pt idx="6">
                  <c:v>423.75449999999995</c:v>
                </c:pt>
                <c:pt idx="7">
                  <c:v>484.20450000000005</c:v>
                </c:pt>
                <c:pt idx="8">
                  <c:v>544.65449999999998</c:v>
                </c:pt>
                <c:pt idx="9">
                  <c:v>605.10450000000003</c:v>
                </c:pt>
                <c:pt idx="10">
                  <c:v>665.55449999999996</c:v>
                </c:pt>
                <c:pt idx="11">
                  <c:v>726.00450000000001</c:v>
                </c:pt>
                <c:pt idx="12">
                  <c:v>786.45449999999994</c:v>
                </c:pt>
                <c:pt idx="13">
                  <c:v>846.90449999999998</c:v>
                </c:pt>
                <c:pt idx="14">
                  <c:v>907.35449999999992</c:v>
                </c:pt>
                <c:pt idx="15">
                  <c:v>967.80449999999996</c:v>
                </c:pt>
                <c:pt idx="16">
                  <c:v>1028.2545</c:v>
                </c:pt>
                <c:pt idx="17">
                  <c:v>1088.7045000000001</c:v>
                </c:pt>
                <c:pt idx="18">
                  <c:v>1149.1545000000001</c:v>
                </c:pt>
                <c:pt idx="19">
                  <c:v>1209.6044999999999</c:v>
                </c:pt>
                <c:pt idx="20">
                  <c:v>1270.0545</c:v>
                </c:pt>
                <c:pt idx="21">
                  <c:v>1330.5045</c:v>
                </c:pt>
                <c:pt idx="22">
                  <c:v>1390.9545000000001</c:v>
                </c:pt>
                <c:pt idx="23">
                  <c:v>1451.4045000000001</c:v>
                </c:pt>
                <c:pt idx="24">
                  <c:v>1511.8544999999999</c:v>
                </c:pt>
                <c:pt idx="25">
                  <c:v>1572.3045</c:v>
                </c:pt>
                <c:pt idx="26">
                  <c:v>1632.7545</c:v>
                </c:pt>
                <c:pt idx="27">
                  <c:v>1693.2045000000001</c:v>
                </c:pt>
                <c:pt idx="28">
                  <c:v>1753.6544999999999</c:v>
                </c:pt>
                <c:pt idx="29">
                  <c:v>1814.1044999999999</c:v>
                </c:pt>
                <c:pt idx="30">
                  <c:v>1874.5545</c:v>
                </c:pt>
                <c:pt idx="31">
                  <c:v>1935.0045</c:v>
                </c:pt>
                <c:pt idx="32">
                  <c:v>1975.00225</c:v>
                </c:pt>
                <c:pt idx="33">
                  <c:v>2015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DC-4961-A8E2-ECCDA4F47CCA}"/>
            </c:ext>
          </c:extLst>
        </c:ser>
        <c:ser>
          <c:idx val="2"/>
          <c:order val="2"/>
          <c:tx>
            <c:strRef>
              <c:f>'7m'!$J$2</c:f>
              <c:strCache>
                <c:ptCount val="1"/>
                <c:pt idx="0">
                  <c:v>bt/bb = 0.3 dt/db = 0.7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'7m'!$L$7:$L$41</c:f>
              <c:numCache>
                <c:formatCode>0.00</c:formatCode>
                <c:ptCount val="35"/>
                <c:pt idx="0">
                  <c:v>0.10906</c:v>
                </c:pt>
                <c:pt idx="1">
                  <c:v>0.22209999999999999</c:v>
                </c:pt>
                <c:pt idx="2">
                  <c:v>0.34054000000000001</c:v>
                </c:pt>
                <c:pt idx="3">
                  <c:v>0.46478999999999998</c:v>
                </c:pt>
                <c:pt idx="4">
                  <c:v>0.59528000000000003</c:v>
                </c:pt>
                <c:pt idx="5">
                  <c:v>0.73250999999999999</c:v>
                </c:pt>
                <c:pt idx="6">
                  <c:v>0.877</c:v>
                </c:pt>
                <c:pt idx="7">
                  <c:v>1.0294000000000001</c:v>
                </c:pt>
                <c:pt idx="8">
                  <c:v>1.1902999999999999</c:v>
                </c:pt>
                <c:pt idx="9">
                  <c:v>1.3604000000000001</c:v>
                </c:pt>
                <c:pt idx="10">
                  <c:v>1.5407</c:v>
                </c:pt>
                <c:pt idx="11">
                  <c:v>1.732</c:v>
                </c:pt>
                <c:pt idx="12">
                  <c:v>1.9354</c:v>
                </c:pt>
                <c:pt idx="13">
                  <c:v>2.1520999999999999</c:v>
                </c:pt>
                <c:pt idx="14">
                  <c:v>2.3833000000000002</c:v>
                </c:pt>
                <c:pt idx="15">
                  <c:v>2.6307999999999998</c:v>
                </c:pt>
                <c:pt idx="16">
                  <c:v>2.8961999999999999</c:v>
                </c:pt>
                <c:pt idx="17">
                  <c:v>3.1815000000000002</c:v>
                </c:pt>
                <c:pt idx="18">
                  <c:v>3.4891000000000001</c:v>
                </c:pt>
                <c:pt idx="19">
                  <c:v>3.8216999999999999</c:v>
                </c:pt>
                <c:pt idx="20">
                  <c:v>4.1825000000000001</c:v>
                </c:pt>
                <c:pt idx="21">
                  <c:v>4.5753000000000004</c:v>
                </c:pt>
                <c:pt idx="22">
                  <c:v>5.0045999999999999</c:v>
                </c:pt>
                <c:pt idx="23">
                  <c:v>5.4755000000000003</c:v>
                </c:pt>
                <c:pt idx="24">
                  <c:v>5.9946999999999999</c:v>
                </c:pt>
                <c:pt idx="25">
                  <c:v>6.5697999999999999</c:v>
                </c:pt>
                <c:pt idx="26">
                  <c:v>7.2103999999999999</c:v>
                </c:pt>
                <c:pt idx="27">
                  <c:v>7.9284999999999997</c:v>
                </c:pt>
                <c:pt idx="28">
                  <c:v>8.7390000000000008</c:v>
                </c:pt>
                <c:pt idx="29">
                  <c:v>9.6608999999999998</c:v>
                </c:pt>
                <c:pt idx="30">
                  <c:v>10.718999999999999</c:v>
                </c:pt>
                <c:pt idx="31">
                  <c:v>11.946</c:v>
                </c:pt>
                <c:pt idx="32">
                  <c:v>12.96</c:v>
                </c:pt>
                <c:pt idx="33">
                  <c:v>14.906000000000001</c:v>
                </c:pt>
              </c:numCache>
            </c:numRef>
          </c:xVal>
          <c:yVal>
            <c:numRef>
              <c:f>'7m'!$K$7:$K$41</c:f>
              <c:numCache>
                <c:formatCode>0.00</c:formatCode>
                <c:ptCount val="35"/>
                <c:pt idx="0">
                  <c:v>63.242361000000002</c:v>
                </c:pt>
                <c:pt idx="1">
                  <c:v>125.852361</c:v>
                </c:pt>
                <c:pt idx="2">
                  <c:v>188.46236099999999</c:v>
                </c:pt>
                <c:pt idx="3">
                  <c:v>251.06610000000001</c:v>
                </c:pt>
                <c:pt idx="4">
                  <c:v>313.67609999999996</c:v>
                </c:pt>
                <c:pt idx="5">
                  <c:v>376.28609999999998</c:v>
                </c:pt>
                <c:pt idx="6">
                  <c:v>438.89609999999999</c:v>
                </c:pt>
                <c:pt idx="7">
                  <c:v>501.5061</c:v>
                </c:pt>
                <c:pt idx="8">
                  <c:v>564.11609999999996</c:v>
                </c:pt>
                <c:pt idx="9">
                  <c:v>626.72609999999997</c:v>
                </c:pt>
                <c:pt idx="10">
                  <c:v>689.33609999999999</c:v>
                </c:pt>
                <c:pt idx="11">
                  <c:v>751.9461</c:v>
                </c:pt>
                <c:pt idx="12">
                  <c:v>814.55610000000001</c:v>
                </c:pt>
                <c:pt idx="13">
                  <c:v>877.16610000000003</c:v>
                </c:pt>
                <c:pt idx="14">
                  <c:v>939.77609999999993</c:v>
                </c:pt>
                <c:pt idx="15">
                  <c:v>1002.3861000000001</c:v>
                </c:pt>
                <c:pt idx="16">
                  <c:v>1064.9960999999998</c:v>
                </c:pt>
                <c:pt idx="17">
                  <c:v>1127.6061</c:v>
                </c:pt>
                <c:pt idx="18">
                  <c:v>1190.2161000000001</c:v>
                </c:pt>
                <c:pt idx="19">
                  <c:v>1252.8261</c:v>
                </c:pt>
                <c:pt idx="20">
                  <c:v>1315.4360999999999</c:v>
                </c:pt>
                <c:pt idx="21">
                  <c:v>1378.0461</c:v>
                </c:pt>
                <c:pt idx="22">
                  <c:v>1440.6561000000002</c:v>
                </c:pt>
                <c:pt idx="23">
                  <c:v>1503.2661000000001</c:v>
                </c:pt>
                <c:pt idx="24">
                  <c:v>1565.8761</c:v>
                </c:pt>
                <c:pt idx="25">
                  <c:v>1628.4861000000001</c:v>
                </c:pt>
                <c:pt idx="26">
                  <c:v>1691.0961</c:v>
                </c:pt>
                <c:pt idx="27">
                  <c:v>1753.7061000000001</c:v>
                </c:pt>
                <c:pt idx="28">
                  <c:v>1816.3161</c:v>
                </c:pt>
                <c:pt idx="29">
                  <c:v>1878.9260999999999</c:v>
                </c:pt>
                <c:pt idx="30">
                  <c:v>1941.5361</c:v>
                </c:pt>
                <c:pt idx="31">
                  <c:v>2004.1461000000002</c:v>
                </c:pt>
                <c:pt idx="32">
                  <c:v>2045.57305</c:v>
                </c:pt>
                <c:pt idx="33">
                  <c:v>2087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DC-4961-A8E2-ECCDA4F47CCA}"/>
            </c:ext>
          </c:extLst>
        </c:ser>
        <c:ser>
          <c:idx val="3"/>
          <c:order val="3"/>
          <c:tx>
            <c:strRef>
              <c:f>'7m'!$N$2</c:f>
              <c:strCache>
                <c:ptCount val="1"/>
                <c:pt idx="0">
                  <c:v>bt/bb = 0.5 dt/db = 0.3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'7m'!$P$7:$P$43</c:f>
              <c:numCache>
                <c:formatCode>0.00</c:formatCode>
                <c:ptCount val="37"/>
                <c:pt idx="0">
                  <c:v>7.392E-2</c:v>
                </c:pt>
                <c:pt idx="1">
                  <c:v>0.14935999999999999</c:v>
                </c:pt>
                <c:pt idx="2">
                  <c:v>0.22714999999999999</c:v>
                </c:pt>
                <c:pt idx="3">
                  <c:v>0.30741000000000002</c:v>
                </c:pt>
                <c:pt idx="4">
                  <c:v>0.39026</c:v>
                </c:pt>
                <c:pt idx="5">
                  <c:v>0.47582999999999998</c:v>
                </c:pt>
                <c:pt idx="6">
                  <c:v>0.56425000000000003</c:v>
                </c:pt>
                <c:pt idx="7">
                  <c:v>0.65568000000000004</c:v>
                </c:pt>
                <c:pt idx="8">
                  <c:v>0.75026999999999999</c:v>
                </c:pt>
                <c:pt idx="9">
                  <c:v>0.84819</c:v>
                </c:pt>
                <c:pt idx="10">
                  <c:v>0.94962999999999997</c:v>
                </c:pt>
                <c:pt idx="11">
                  <c:v>1.0548</c:v>
                </c:pt>
                <c:pt idx="12">
                  <c:v>1.1637999999999999</c:v>
                </c:pt>
                <c:pt idx="13">
                  <c:v>1.2769999999999999</c:v>
                </c:pt>
                <c:pt idx="14">
                  <c:v>1.3946000000000001</c:v>
                </c:pt>
                <c:pt idx="15">
                  <c:v>1.5168999999999999</c:v>
                </c:pt>
                <c:pt idx="16">
                  <c:v>1.6440999999999999</c:v>
                </c:pt>
                <c:pt idx="17">
                  <c:v>1.7765</c:v>
                </c:pt>
                <c:pt idx="18">
                  <c:v>1.9145000000000001</c:v>
                </c:pt>
                <c:pt idx="19">
                  <c:v>2.0585</c:v>
                </c:pt>
                <c:pt idx="20">
                  <c:v>2.2088000000000001</c:v>
                </c:pt>
                <c:pt idx="21">
                  <c:v>2.3658999999999999</c:v>
                </c:pt>
                <c:pt idx="22">
                  <c:v>2.5301999999999998</c:v>
                </c:pt>
                <c:pt idx="23">
                  <c:v>2.7023000000000001</c:v>
                </c:pt>
                <c:pt idx="24">
                  <c:v>2.8826999999999998</c:v>
                </c:pt>
                <c:pt idx="25">
                  <c:v>3.0720999999999998</c:v>
                </c:pt>
                <c:pt idx="26">
                  <c:v>3.2711000000000001</c:v>
                </c:pt>
                <c:pt idx="27">
                  <c:v>3.4805000000000001</c:v>
                </c:pt>
                <c:pt idx="28">
                  <c:v>3.7012</c:v>
                </c:pt>
                <c:pt idx="29">
                  <c:v>3.9340999999999999</c:v>
                </c:pt>
                <c:pt idx="30">
                  <c:v>4.1802000000000001</c:v>
                </c:pt>
                <c:pt idx="31">
                  <c:v>4.4408000000000003</c:v>
                </c:pt>
                <c:pt idx="32">
                  <c:v>4.6218000000000004</c:v>
                </c:pt>
                <c:pt idx="33">
                  <c:v>4.9538000000000002</c:v>
                </c:pt>
              </c:numCache>
            </c:numRef>
          </c:xVal>
          <c:yVal>
            <c:numRef>
              <c:f>'7m'!$O$7:$O$43</c:f>
              <c:numCache>
                <c:formatCode>0.00</c:formatCode>
                <c:ptCount val="37"/>
                <c:pt idx="0">
                  <c:v>84.878703000000002</c:v>
                </c:pt>
                <c:pt idx="1">
                  <c:v>168.908703</c:v>
                </c:pt>
                <c:pt idx="2">
                  <c:v>252.93870299999998</c:v>
                </c:pt>
                <c:pt idx="3">
                  <c:v>336.96030000000002</c:v>
                </c:pt>
                <c:pt idx="4">
                  <c:v>420.99029999999999</c:v>
                </c:pt>
                <c:pt idx="5">
                  <c:v>505.02029999999996</c:v>
                </c:pt>
                <c:pt idx="6">
                  <c:v>589.05029999999999</c:v>
                </c:pt>
                <c:pt idx="7">
                  <c:v>673.08030000000008</c:v>
                </c:pt>
                <c:pt idx="8">
                  <c:v>757.11029999999994</c:v>
                </c:pt>
                <c:pt idx="9">
                  <c:v>841.14030000000002</c:v>
                </c:pt>
                <c:pt idx="10">
                  <c:v>925.1703</c:v>
                </c:pt>
                <c:pt idx="11">
                  <c:v>1009.2003</c:v>
                </c:pt>
                <c:pt idx="12">
                  <c:v>1093.2302999999999</c:v>
                </c:pt>
                <c:pt idx="13">
                  <c:v>1177.2602999999999</c:v>
                </c:pt>
                <c:pt idx="14">
                  <c:v>1261.2902999999999</c:v>
                </c:pt>
                <c:pt idx="15">
                  <c:v>1345.3203000000001</c:v>
                </c:pt>
                <c:pt idx="16">
                  <c:v>1429.3502999999998</c:v>
                </c:pt>
                <c:pt idx="17">
                  <c:v>1513.3803</c:v>
                </c:pt>
                <c:pt idx="18">
                  <c:v>1597.4103</c:v>
                </c:pt>
                <c:pt idx="19">
                  <c:v>1681.4402999999998</c:v>
                </c:pt>
                <c:pt idx="20">
                  <c:v>1765.4703</c:v>
                </c:pt>
                <c:pt idx="21">
                  <c:v>1849.5002999999999</c:v>
                </c:pt>
                <c:pt idx="22">
                  <c:v>1933.5303000000001</c:v>
                </c:pt>
                <c:pt idx="23">
                  <c:v>2017.5603000000001</c:v>
                </c:pt>
                <c:pt idx="24">
                  <c:v>2101.5902999999998</c:v>
                </c:pt>
                <c:pt idx="25">
                  <c:v>2185.6203</c:v>
                </c:pt>
                <c:pt idx="26">
                  <c:v>2269.6503000000002</c:v>
                </c:pt>
                <c:pt idx="27">
                  <c:v>2353.6803</c:v>
                </c:pt>
                <c:pt idx="28">
                  <c:v>2437.7102999999997</c:v>
                </c:pt>
                <c:pt idx="29">
                  <c:v>2521.7402999999999</c:v>
                </c:pt>
                <c:pt idx="30">
                  <c:v>2605.7703000000001</c:v>
                </c:pt>
                <c:pt idx="31">
                  <c:v>2689.8003000000003</c:v>
                </c:pt>
                <c:pt idx="32">
                  <c:v>2745.4001499999999</c:v>
                </c:pt>
                <c:pt idx="33">
                  <c:v>2801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DC-4961-A8E2-ECCDA4F47CCA}"/>
            </c:ext>
          </c:extLst>
        </c:ser>
        <c:ser>
          <c:idx val="4"/>
          <c:order val="4"/>
          <c:tx>
            <c:strRef>
              <c:f>'7m'!$R$2</c:f>
              <c:strCache>
                <c:ptCount val="1"/>
                <c:pt idx="0">
                  <c:v>bt/bb = 0.5 dt/db = 0.5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'7m'!$T$7:$T$56</c:f>
              <c:numCache>
                <c:formatCode>0.00</c:formatCode>
                <c:ptCount val="50"/>
                <c:pt idx="0">
                  <c:v>5.4896E-2</c:v>
                </c:pt>
                <c:pt idx="1">
                  <c:v>0.11105</c:v>
                </c:pt>
                <c:pt idx="2">
                  <c:v>0.16852</c:v>
                </c:pt>
                <c:pt idx="3">
                  <c:v>0.22733999999999999</c:v>
                </c:pt>
                <c:pt idx="4">
                  <c:v>0.28755999999999998</c:v>
                </c:pt>
                <c:pt idx="5">
                  <c:v>0.34923999999999999</c:v>
                </c:pt>
                <c:pt idx="6">
                  <c:v>0.41243000000000002</c:v>
                </c:pt>
                <c:pt idx="7">
                  <c:v>0.47719</c:v>
                </c:pt>
                <c:pt idx="8">
                  <c:v>0.54357</c:v>
                </c:pt>
                <c:pt idx="9">
                  <c:v>0.61163999999999996</c:v>
                </c:pt>
                <c:pt idx="10">
                  <c:v>0.68147000000000002</c:v>
                </c:pt>
                <c:pt idx="11">
                  <c:v>0.75312000000000001</c:v>
                </c:pt>
                <c:pt idx="12">
                  <c:v>0.82667000000000002</c:v>
                </c:pt>
                <c:pt idx="13">
                  <c:v>0.9022</c:v>
                </c:pt>
                <c:pt idx="14">
                  <c:v>0.97979000000000005</c:v>
                </c:pt>
                <c:pt idx="15">
                  <c:v>1.0595000000000001</c:v>
                </c:pt>
                <c:pt idx="16">
                  <c:v>1.1415</c:v>
                </c:pt>
                <c:pt idx="17">
                  <c:v>1.2258</c:v>
                </c:pt>
                <c:pt idx="18">
                  <c:v>1.3125</c:v>
                </c:pt>
                <c:pt idx="19">
                  <c:v>1.4017999999999999</c:v>
                </c:pt>
                <c:pt idx="20">
                  <c:v>1.4937</c:v>
                </c:pt>
                <c:pt idx="21">
                  <c:v>1.5885</c:v>
                </c:pt>
                <c:pt idx="22">
                  <c:v>1.6860999999999999</c:v>
                </c:pt>
                <c:pt idx="23">
                  <c:v>1.7867999999999999</c:v>
                </c:pt>
                <c:pt idx="24">
                  <c:v>1.8906000000000001</c:v>
                </c:pt>
                <c:pt idx="25">
                  <c:v>1.9978</c:v>
                </c:pt>
                <c:pt idx="26">
                  <c:v>2.1086</c:v>
                </c:pt>
                <c:pt idx="27">
                  <c:v>2.2229999999999999</c:v>
                </c:pt>
                <c:pt idx="28">
                  <c:v>2.3412999999999999</c:v>
                </c:pt>
                <c:pt idx="29">
                  <c:v>2.4636999999999998</c:v>
                </c:pt>
                <c:pt idx="30">
                  <c:v>2.5903999999999998</c:v>
                </c:pt>
                <c:pt idx="31">
                  <c:v>2.7216</c:v>
                </c:pt>
                <c:pt idx="32">
                  <c:v>2.8576000000000001</c:v>
                </c:pt>
                <c:pt idx="33">
                  <c:v>2.9986999999999999</c:v>
                </c:pt>
                <c:pt idx="34">
                  <c:v>3.1450999999999998</c:v>
                </c:pt>
                <c:pt idx="35">
                  <c:v>3.2970999999999999</c:v>
                </c:pt>
                <c:pt idx="36">
                  <c:v>3.4552</c:v>
                </c:pt>
                <c:pt idx="37">
                  <c:v>3.6196000000000002</c:v>
                </c:pt>
                <c:pt idx="38">
                  <c:v>3.7907000000000002</c:v>
                </c:pt>
                <c:pt idx="39">
                  <c:v>3.9689999999999999</c:v>
                </c:pt>
                <c:pt idx="40">
                  <c:v>4.1550000000000002</c:v>
                </c:pt>
                <c:pt idx="41">
                  <c:v>4.3491</c:v>
                </c:pt>
                <c:pt idx="42">
                  <c:v>4.5518000000000001</c:v>
                </c:pt>
                <c:pt idx="43">
                  <c:v>4.7638999999999996</c:v>
                </c:pt>
                <c:pt idx="44">
                  <c:v>4.9859</c:v>
                </c:pt>
                <c:pt idx="45">
                  <c:v>5.2186000000000003</c:v>
                </c:pt>
                <c:pt idx="46">
                  <c:v>5.4626999999999999</c:v>
                </c:pt>
                <c:pt idx="47">
                  <c:v>5.7191999999999998</c:v>
                </c:pt>
                <c:pt idx="48">
                  <c:v>6.0121000000000002</c:v>
                </c:pt>
                <c:pt idx="49">
                  <c:v>6.2276999999999996</c:v>
                </c:pt>
              </c:numCache>
            </c:numRef>
          </c:xVal>
          <c:yVal>
            <c:numRef>
              <c:f>'7m'!$S$7:$S$56</c:f>
              <c:numCache>
                <c:formatCode>0.00</c:formatCode>
                <c:ptCount val="50"/>
                <c:pt idx="0">
                  <c:v>63.42</c:v>
                </c:pt>
                <c:pt idx="1">
                  <c:v>126.84</c:v>
                </c:pt>
                <c:pt idx="2">
                  <c:v>190.26</c:v>
                </c:pt>
                <c:pt idx="3">
                  <c:v>253.68</c:v>
                </c:pt>
                <c:pt idx="4">
                  <c:v>317.10000000000002</c:v>
                </c:pt>
                <c:pt idx="5">
                  <c:v>380.52</c:v>
                </c:pt>
                <c:pt idx="6">
                  <c:v>443.94000000000005</c:v>
                </c:pt>
                <c:pt idx="7">
                  <c:v>507.36</c:v>
                </c:pt>
                <c:pt idx="8">
                  <c:v>570.78</c:v>
                </c:pt>
                <c:pt idx="9">
                  <c:v>634.20000000000005</c:v>
                </c:pt>
                <c:pt idx="10">
                  <c:v>697.62</c:v>
                </c:pt>
                <c:pt idx="11">
                  <c:v>761.04</c:v>
                </c:pt>
                <c:pt idx="12">
                  <c:v>824.46</c:v>
                </c:pt>
                <c:pt idx="13">
                  <c:v>887.88000000000011</c:v>
                </c:pt>
                <c:pt idx="14">
                  <c:v>951.3</c:v>
                </c:pt>
                <c:pt idx="15">
                  <c:v>1014.72</c:v>
                </c:pt>
                <c:pt idx="16">
                  <c:v>1078.1400000000001</c:v>
                </c:pt>
                <c:pt idx="17">
                  <c:v>1141.56</c:v>
                </c:pt>
                <c:pt idx="18">
                  <c:v>1204.98</c:v>
                </c:pt>
                <c:pt idx="19">
                  <c:v>1268.4000000000001</c:v>
                </c:pt>
                <c:pt idx="20">
                  <c:v>1331.82</c:v>
                </c:pt>
                <c:pt idx="21">
                  <c:v>1395.24</c:v>
                </c:pt>
                <c:pt idx="22">
                  <c:v>1458.66</c:v>
                </c:pt>
                <c:pt idx="23">
                  <c:v>1522.08</c:v>
                </c:pt>
                <c:pt idx="24">
                  <c:v>1585.5</c:v>
                </c:pt>
                <c:pt idx="25">
                  <c:v>1648.92</c:v>
                </c:pt>
                <c:pt idx="26">
                  <c:v>1712.3400000000001</c:v>
                </c:pt>
                <c:pt idx="27">
                  <c:v>1775.7600000000002</c:v>
                </c:pt>
                <c:pt idx="28">
                  <c:v>1839.1799999999998</c:v>
                </c:pt>
                <c:pt idx="29">
                  <c:v>1902.6</c:v>
                </c:pt>
                <c:pt idx="30">
                  <c:v>1966.02</c:v>
                </c:pt>
                <c:pt idx="31">
                  <c:v>2029.44</c:v>
                </c:pt>
                <c:pt idx="32">
                  <c:v>2092.86</c:v>
                </c:pt>
                <c:pt idx="33">
                  <c:v>2156.2800000000002</c:v>
                </c:pt>
                <c:pt idx="34">
                  <c:v>2219.6999999999998</c:v>
                </c:pt>
                <c:pt idx="35">
                  <c:v>2283.12</c:v>
                </c:pt>
                <c:pt idx="36">
                  <c:v>2346.54</c:v>
                </c:pt>
                <c:pt idx="37">
                  <c:v>2409.96</c:v>
                </c:pt>
                <c:pt idx="38">
                  <c:v>2473.38</c:v>
                </c:pt>
                <c:pt idx="39">
                  <c:v>2536.8000000000002</c:v>
                </c:pt>
                <c:pt idx="40">
                  <c:v>2600.2199999999998</c:v>
                </c:pt>
                <c:pt idx="41">
                  <c:v>2663.64</c:v>
                </c:pt>
                <c:pt idx="42">
                  <c:v>2727.06</c:v>
                </c:pt>
                <c:pt idx="43">
                  <c:v>2790.48</c:v>
                </c:pt>
                <c:pt idx="44">
                  <c:v>2853.9</c:v>
                </c:pt>
                <c:pt idx="45">
                  <c:v>2917.32</c:v>
                </c:pt>
                <c:pt idx="46">
                  <c:v>2980.74</c:v>
                </c:pt>
                <c:pt idx="47">
                  <c:v>3044.16</c:v>
                </c:pt>
                <c:pt idx="48">
                  <c:v>3107.58</c:v>
                </c:pt>
                <c:pt idx="49">
                  <c:v>3139.29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6DC-4961-A8E2-ECCDA4F47CCA}"/>
            </c:ext>
          </c:extLst>
        </c:ser>
        <c:ser>
          <c:idx val="5"/>
          <c:order val="5"/>
          <c:tx>
            <c:strRef>
              <c:f>'7m'!$V$2</c:f>
              <c:strCache>
                <c:ptCount val="1"/>
                <c:pt idx="0">
                  <c:v>bt/bb = 0.5 dt/db = 0.7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'7m'!$X$7:$X$56</c:f>
              <c:numCache>
                <c:formatCode>0.00</c:formatCode>
                <c:ptCount val="50"/>
                <c:pt idx="0">
                  <c:v>5.9202999999999999E-2</c:v>
                </c:pt>
                <c:pt idx="1">
                  <c:v>0.11988</c:v>
                </c:pt>
                <c:pt idx="2">
                  <c:v>0.18209</c:v>
                </c:pt>
                <c:pt idx="3">
                  <c:v>0.24589</c:v>
                </c:pt>
                <c:pt idx="4">
                  <c:v>0.31134000000000001</c:v>
                </c:pt>
                <c:pt idx="5">
                  <c:v>0.37851000000000001</c:v>
                </c:pt>
                <c:pt idx="6">
                  <c:v>0.44746000000000002</c:v>
                </c:pt>
                <c:pt idx="7">
                  <c:v>0.51829000000000003</c:v>
                </c:pt>
                <c:pt idx="8">
                  <c:v>0.59104999999999996</c:v>
                </c:pt>
                <c:pt idx="9">
                  <c:v>0.66583000000000003</c:v>
                </c:pt>
                <c:pt idx="10">
                  <c:v>0.74272000000000005</c:v>
                </c:pt>
                <c:pt idx="11">
                  <c:v>0.82181000000000004</c:v>
                </c:pt>
                <c:pt idx="12">
                  <c:v>0.9032</c:v>
                </c:pt>
                <c:pt idx="13">
                  <c:v>0.98699000000000003</c:v>
                </c:pt>
                <c:pt idx="14">
                  <c:v>1.0732999999999999</c:v>
                </c:pt>
                <c:pt idx="15">
                  <c:v>1.1621999999999999</c:v>
                </c:pt>
                <c:pt idx="16">
                  <c:v>1.2539</c:v>
                </c:pt>
                <c:pt idx="17">
                  <c:v>1.3484</c:v>
                </c:pt>
                <c:pt idx="18">
                  <c:v>1.446</c:v>
                </c:pt>
                <c:pt idx="19">
                  <c:v>1.5467</c:v>
                </c:pt>
                <c:pt idx="20">
                  <c:v>1.6508</c:v>
                </c:pt>
                <c:pt idx="21">
                  <c:v>1.7583</c:v>
                </c:pt>
                <c:pt idx="22">
                  <c:v>1.8695999999999999</c:v>
                </c:pt>
                <c:pt idx="23">
                  <c:v>1.9846999999999999</c:v>
                </c:pt>
                <c:pt idx="24">
                  <c:v>2.1038000000000001</c:v>
                </c:pt>
                <c:pt idx="25">
                  <c:v>2.2273000000000001</c:v>
                </c:pt>
                <c:pt idx="26">
                  <c:v>2.3553000000000002</c:v>
                </c:pt>
                <c:pt idx="27">
                  <c:v>2.4881000000000002</c:v>
                </c:pt>
                <c:pt idx="28">
                  <c:v>2.6259999999999999</c:v>
                </c:pt>
                <c:pt idx="29">
                  <c:v>2.7692000000000001</c:v>
                </c:pt>
                <c:pt idx="30">
                  <c:v>2.9180999999999999</c:v>
                </c:pt>
                <c:pt idx="31">
                  <c:v>3.073</c:v>
                </c:pt>
                <c:pt idx="32">
                  <c:v>3.2343999999999999</c:v>
                </c:pt>
                <c:pt idx="33">
                  <c:v>3.4026000000000001</c:v>
                </c:pt>
                <c:pt idx="34">
                  <c:v>3.5781000000000001</c:v>
                </c:pt>
                <c:pt idx="35">
                  <c:v>3.7612999999999999</c:v>
                </c:pt>
                <c:pt idx="36">
                  <c:v>3.9527999999999999</c:v>
                </c:pt>
                <c:pt idx="37">
                  <c:v>4.1531000000000002</c:v>
                </c:pt>
                <c:pt idx="38">
                  <c:v>4.3630000000000004</c:v>
                </c:pt>
                <c:pt idx="39">
                  <c:v>4.5831</c:v>
                </c:pt>
                <c:pt idx="40">
                  <c:v>4.8140000000000001</c:v>
                </c:pt>
                <c:pt idx="41">
                  <c:v>5.0568</c:v>
                </c:pt>
                <c:pt idx="42">
                  <c:v>5.3122999999999996</c:v>
                </c:pt>
                <c:pt idx="43">
                  <c:v>5.5815000000000001</c:v>
                </c:pt>
                <c:pt idx="44">
                  <c:v>5.8657000000000004</c:v>
                </c:pt>
                <c:pt idx="45">
                  <c:v>6.1660000000000004</c:v>
                </c:pt>
                <c:pt idx="46">
                  <c:v>6.4839000000000002</c:v>
                </c:pt>
                <c:pt idx="47">
                  <c:v>6.8270999999999997</c:v>
                </c:pt>
                <c:pt idx="48">
                  <c:v>7.3385999999999996</c:v>
                </c:pt>
                <c:pt idx="49">
                  <c:v>9.7155000000000005</c:v>
                </c:pt>
              </c:numCache>
            </c:numRef>
          </c:xVal>
          <c:yVal>
            <c:numRef>
              <c:f>'7m'!$W$7:$W$56</c:f>
              <c:numCache>
                <c:formatCode>0.00</c:formatCode>
                <c:ptCount val="50"/>
                <c:pt idx="0">
                  <c:v>68.460000000000008</c:v>
                </c:pt>
                <c:pt idx="1">
                  <c:v>136.92000000000002</c:v>
                </c:pt>
                <c:pt idx="2">
                  <c:v>205.38</c:v>
                </c:pt>
                <c:pt idx="3">
                  <c:v>273.84000000000003</c:v>
                </c:pt>
                <c:pt idx="4">
                  <c:v>342.3</c:v>
                </c:pt>
                <c:pt idx="5">
                  <c:v>410.76</c:v>
                </c:pt>
                <c:pt idx="6">
                  <c:v>479.22</c:v>
                </c:pt>
                <c:pt idx="7">
                  <c:v>547.68000000000006</c:v>
                </c:pt>
                <c:pt idx="8">
                  <c:v>616.14</c:v>
                </c:pt>
                <c:pt idx="9">
                  <c:v>684.6</c:v>
                </c:pt>
                <c:pt idx="10">
                  <c:v>753.06000000000006</c:v>
                </c:pt>
                <c:pt idx="11">
                  <c:v>821.52</c:v>
                </c:pt>
                <c:pt idx="12">
                  <c:v>889.98</c:v>
                </c:pt>
                <c:pt idx="13">
                  <c:v>958.44</c:v>
                </c:pt>
                <c:pt idx="14">
                  <c:v>1026.8999999999999</c:v>
                </c:pt>
                <c:pt idx="15">
                  <c:v>1095.3600000000001</c:v>
                </c:pt>
                <c:pt idx="16">
                  <c:v>1163.8200000000002</c:v>
                </c:pt>
                <c:pt idx="17">
                  <c:v>1232.28</c:v>
                </c:pt>
                <c:pt idx="18">
                  <c:v>1300.74</c:v>
                </c:pt>
                <c:pt idx="19">
                  <c:v>1369.2</c:v>
                </c:pt>
                <c:pt idx="20">
                  <c:v>1437.6599999999999</c:v>
                </c:pt>
                <c:pt idx="21">
                  <c:v>1506.1200000000001</c:v>
                </c:pt>
                <c:pt idx="22">
                  <c:v>1574.5800000000002</c:v>
                </c:pt>
                <c:pt idx="23">
                  <c:v>1643.04</c:v>
                </c:pt>
                <c:pt idx="24">
                  <c:v>1711.5</c:v>
                </c:pt>
                <c:pt idx="25">
                  <c:v>1779.96</c:v>
                </c:pt>
                <c:pt idx="26">
                  <c:v>1848.42</c:v>
                </c:pt>
                <c:pt idx="27">
                  <c:v>1916.88</c:v>
                </c:pt>
                <c:pt idx="28">
                  <c:v>1985.34</c:v>
                </c:pt>
                <c:pt idx="29">
                  <c:v>2053.7999999999997</c:v>
                </c:pt>
                <c:pt idx="30">
                  <c:v>2122.2599999999998</c:v>
                </c:pt>
                <c:pt idx="31">
                  <c:v>2190.7200000000003</c:v>
                </c:pt>
                <c:pt idx="32">
                  <c:v>2259.1800000000003</c:v>
                </c:pt>
                <c:pt idx="33">
                  <c:v>2327.6400000000003</c:v>
                </c:pt>
                <c:pt idx="34">
                  <c:v>2396.1</c:v>
                </c:pt>
                <c:pt idx="35">
                  <c:v>2464.56</c:v>
                </c:pt>
                <c:pt idx="36">
                  <c:v>2533.02</c:v>
                </c:pt>
                <c:pt idx="37">
                  <c:v>2601.48</c:v>
                </c:pt>
                <c:pt idx="38">
                  <c:v>2669.94</c:v>
                </c:pt>
                <c:pt idx="39">
                  <c:v>2738.4</c:v>
                </c:pt>
                <c:pt idx="40">
                  <c:v>2806.8599999999997</c:v>
                </c:pt>
                <c:pt idx="41">
                  <c:v>2875.3199999999997</c:v>
                </c:pt>
                <c:pt idx="42">
                  <c:v>2943.7799999999997</c:v>
                </c:pt>
                <c:pt idx="43">
                  <c:v>3012.2400000000002</c:v>
                </c:pt>
                <c:pt idx="44">
                  <c:v>3080.7000000000003</c:v>
                </c:pt>
                <c:pt idx="45">
                  <c:v>3149.1600000000003</c:v>
                </c:pt>
                <c:pt idx="46">
                  <c:v>3217.62</c:v>
                </c:pt>
                <c:pt idx="47">
                  <c:v>3286.08</c:v>
                </c:pt>
                <c:pt idx="48">
                  <c:v>3354.54</c:v>
                </c:pt>
                <c:pt idx="49">
                  <c:v>3423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6DC-4961-A8E2-ECCDA4F47CCA}"/>
            </c:ext>
          </c:extLst>
        </c:ser>
        <c:ser>
          <c:idx val="6"/>
          <c:order val="6"/>
          <c:tx>
            <c:strRef>
              <c:f>'7m'!$Z$2</c:f>
              <c:strCache>
                <c:ptCount val="1"/>
                <c:pt idx="0">
                  <c:v>bt/bb = 0.7 dt/db = 0.3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'7m'!$AB$7:$AB$56</c:f>
              <c:numCache>
                <c:formatCode>0.00</c:formatCode>
                <c:ptCount val="50"/>
                <c:pt idx="0">
                  <c:v>4.0245999999999997E-2</c:v>
                </c:pt>
                <c:pt idx="1">
                  <c:v>8.1151000000000001E-2</c:v>
                </c:pt>
                <c:pt idx="2">
                  <c:v>0.12273000000000001</c:v>
                </c:pt>
                <c:pt idx="3">
                  <c:v>0.16500000000000001</c:v>
                </c:pt>
                <c:pt idx="4">
                  <c:v>0.20799000000000001</c:v>
                </c:pt>
                <c:pt idx="5">
                  <c:v>0.25169999999999998</c:v>
                </c:pt>
                <c:pt idx="6">
                  <c:v>0.29616999999999999</c:v>
                </c:pt>
                <c:pt idx="7">
                  <c:v>0.34139999999999998</c:v>
                </c:pt>
                <c:pt idx="8">
                  <c:v>0.38741999999999999</c:v>
                </c:pt>
                <c:pt idx="9">
                  <c:v>0.43425000000000002</c:v>
                </c:pt>
                <c:pt idx="10">
                  <c:v>0.48192000000000002</c:v>
                </c:pt>
                <c:pt idx="11">
                  <c:v>0.53044000000000002</c:v>
                </c:pt>
                <c:pt idx="12">
                  <c:v>0.57984999999999998</c:v>
                </c:pt>
                <c:pt idx="13">
                  <c:v>0.63014999999999999</c:v>
                </c:pt>
                <c:pt idx="14">
                  <c:v>0.68139000000000005</c:v>
                </c:pt>
                <c:pt idx="15">
                  <c:v>0.73358999999999996</c:v>
                </c:pt>
                <c:pt idx="16">
                  <c:v>0.78676999999999997</c:v>
                </c:pt>
                <c:pt idx="17">
                  <c:v>0.84096000000000004</c:v>
                </c:pt>
                <c:pt idx="18">
                  <c:v>0.8962</c:v>
                </c:pt>
                <c:pt idx="19">
                  <c:v>0.95250999999999997</c:v>
                </c:pt>
                <c:pt idx="20">
                  <c:v>1.0099</c:v>
                </c:pt>
                <c:pt idx="21">
                  <c:v>1.0685</c:v>
                </c:pt>
                <c:pt idx="22">
                  <c:v>1.1282000000000001</c:v>
                </c:pt>
                <c:pt idx="23">
                  <c:v>1.1892</c:v>
                </c:pt>
                <c:pt idx="24">
                  <c:v>1.2514000000000001</c:v>
                </c:pt>
                <c:pt idx="25">
                  <c:v>1.3149</c:v>
                </c:pt>
                <c:pt idx="26">
                  <c:v>1.3796999999999999</c:v>
                </c:pt>
                <c:pt idx="27">
                  <c:v>1.4459</c:v>
                </c:pt>
                <c:pt idx="28">
                  <c:v>1.5135000000000001</c:v>
                </c:pt>
                <c:pt idx="29">
                  <c:v>1.5826</c:v>
                </c:pt>
                <c:pt idx="30">
                  <c:v>1.6532</c:v>
                </c:pt>
                <c:pt idx="31">
                  <c:v>1.7254</c:v>
                </c:pt>
                <c:pt idx="32">
                  <c:v>1.7991999999999999</c:v>
                </c:pt>
                <c:pt idx="33">
                  <c:v>1.8747</c:v>
                </c:pt>
                <c:pt idx="34">
                  <c:v>1.9519</c:v>
                </c:pt>
                <c:pt idx="35">
                  <c:v>2.0308999999999999</c:v>
                </c:pt>
                <c:pt idx="36">
                  <c:v>2.1116999999999999</c:v>
                </c:pt>
                <c:pt idx="37">
                  <c:v>2.1945000000000001</c:v>
                </c:pt>
                <c:pt idx="38">
                  <c:v>2.2793000000000001</c:v>
                </c:pt>
                <c:pt idx="39">
                  <c:v>2.3662000000000001</c:v>
                </c:pt>
                <c:pt idx="40">
                  <c:v>2.4552999999999998</c:v>
                </c:pt>
                <c:pt idx="41">
                  <c:v>2.5465</c:v>
                </c:pt>
                <c:pt idx="42">
                  <c:v>2.6400999999999999</c:v>
                </c:pt>
                <c:pt idx="43">
                  <c:v>2.7361</c:v>
                </c:pt>
                <c:pt idx="44">
                  <c:v>2.8346</c:v>
                </c:pt>
                <c:pt idx="45">
                  <c:v>2.9358</c:v>
                </c:pt>
                <c:pt idx="46">
                  <c:v>3.0396000000000001</c:v>
                </c:pt>
                <c:pt idx="47">
                  <c:v>3.1463000000000001</c:v>
                </c:pt>
                <c:pt idx="48">
                  <c:v>3.2559999999999998</c:v>
                </c:pt>
                <c:pt idx="49">
                  <c:v>3.5434999999999999</c:v>
                </c:pt>
              </c:numCache>
            </c:numRef>
          </c:xVal>
          <c:yVal>
            <c:numRef>
              <c:f>'7m'!$AA$7:$AA$56</c:f>
              <c:numCache>
                <c:formatCode>0.00</c:formatCode>
                <c:ptCount val="50"/>
                <c:pt idx="0">
                  <c:v>74.06</c:v>
                </c:pt>
                <c:pt idx="1">
                  <c:v>148.12</c:v>
                </c:pt>
                <c:pt idx="2">
                  <c:v>222.17999999999998</c:v>
                </c:pt>
                <c:pt idx="3">
                  <c:v>296.24</c:v>
                </c:pt>
                <c:pt idx="4">
                  <c:v>370.3</c:v>
                </c:pt>
                <c:pt idx="5">
                  <c:v>444.35999999999996</c:v>
                </c:pt>
                <c:pt idx="6">
                  <c:v>518.42000000000007</c:v>
                </c:pt>
                <c:pt idx="7">
                  <c:v>592.48</c:v>
                </c:pt>
                <c:pt idx="8">
                  <c:v>666.54</c:v>
                </c:pt>
                <c:pt idx="9">
                  <c:v>740.6</c:v>
                </c:pt>
                <c:pt idx="10">
                  <c:v>814.66</c:v>
                </c:pt>
                <c:pt idx="11">
                  <c:v>888.71999999999991</c:v>
                </c:pt>
                <c:pt idx="12">
                  <c:v>962.78000000000009</c:v>
                </c:pt>
                <c:pt idx="13">
                  <c:v>1036.8400000000001</c:v>
                </c:pt>
                <c:pt idx="14">
                  <c:v>1110.8999999999999</c:v>
                </c:pt>
                <c:pt idx="15">
                  <c:v>1184.96</c:v>
                </c:pt>
                <c:pt idx="16">
                  <c:v>1259.02</c:v>
                </c:pt>
                <c:pt idx="17">
                  <c:v>1333.08</c:v>
                </c:pt>
                <c:pt idx="18">
                  <c:v>1407.14</c:v>
                </c:pt>
                <c:pt idx="19">
                  <c:v>1481.2</c:v>
                </c:pt>
                <c:pt idx="20">
                  <c:v>1555.26</c:v>
                </c:pt>
                <c:pt idx="21">
                  <c:v>1629.32</c:v>
                </c:pt>
                <c:pt idx="22">
                  <c:v>1703.38</c:v>
                </c:pt>
                <c:pt idx="23">
                  <c:v>1777.4399999999998</c:v>
                </c:pt>
                <c:pt idx="24">
                  <c:v>1851.5</c:v>
                </c:pt>
                <c:pt idx="25">
                  <c:v>1925.5600000000002</c:v>
                </c:pt>
                <c:pt idx="26">
                  <c:v>1999.6200000000001</c:v>
                </c:pt>
                <c:pt idx="27">
                  <c:v>2073.6800000000003</c:v>
                </c:pt>
                <c:pt idx="28">
                  <c:v>2147.7399999999998</c:v>
                </c:pt>
                <c:pt idx="29">
                  <c:v>2221.7999999999997</c:v>
                </c:pt>
                <c:pt idx="30">
                  <c:v>2295.86</c:v>
                </c:pt>
                <c:pt idx="31">
                  <c:v>2369.92</c:v>
                </c:pt>
                <c:pt idx="32">
                  <c:v>2443.98</c:v>
                </c:pt>
                <c:pt idx="33">
                  <c:v>2518.04</c:v>
                </c:pt>
                <c:pt idx="34">
                  <c:v>2592.1</c:v>
                </c:pt>
                <c:pt idx="35">
                  <c:v>2666.16</c:v>
                </c:pt>
                <c:pt idx="36">
                  <c:v>2740.22</c:v>
                </c:pt>
                <c:pt idx="37">
                  <c:v>2814.28</c:v>
                </c:pt>
                <c:pt idx="38">
                  <c:v>2888.34</c:v>
                </c:pt>
                <c:pt idx="39">
                  <c:v>2962.4</c:v>
                </c:pt>
                <c:pt idx="40">
                  <c:v>3036.46</c:v>
                </c:pt>
                <c:pt idx="41">
                  <c:v>3110.52</c:v>
                </c:pt>
                <c:pt idx="42">
                  <c:v>3184.58</c:v>
                </c:pt>
                <c:pt idx="43">
                  <c:v>3258.64</c:v>
                </c:pt>
                <c:pt idx="44">
                  <c:v>3332.7000000000003</c:v>
                </c:pt>
                <c:pt idx="45">
                  <c:v>3406.76</c:v>
                </c:pt>
                <c:pt idx="46">
                  <c:v>3480.8199999999997</c:v>
                </c:pt>
                <c:pt idx="47">
                  <c:v>3554.8799999999997</c:v>
                </c:pt>
                <c:pt idx="48">
                  <c:v>3628.94</c:v>
                </c:pt>
                <c:pt idx="49">
                  <c:v>3703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6DC-4961-A8E2-ECCDA4F47CCA}"/>
            </c:ext>
          </c:extLst>
        </c:ser>
        <c:ser>
          <c:idx val="7"/>
          <c:order val="7"/>
          <c:tx>
            <c:strRef>
              <c:f>'7m'!$AD$2</c:f>
              <c:strCache>
                <c:ptCount val="1"/>
                <c:pt idx="0">
                  <c:v>bt/bb = 0.7 dt/db = 0.5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'7m'!$AF$7:$AF$56</c:f>
              <c:numCache>
                <c:formatCode>0.00</c:formatCode>
                <c:ptCount val="50"/>
                <c:pt idx="0">
                  <c:v>4.4139999999999999E-2</c:v>
                </c:pt>
                <c:pt idx="1">
                  <c:v>8.9077000000000003E-2</c:v>
                </c:pt>
                <c:pt idx="2">
                  <c:v>0.13483000000000001</c:v>
                </c:pt>
                <c:pt idx="3">
                  <c:v>0.18143000000000001</c:v>
                </c:pt>
                <c:pt idx="4">
                  <c:v>0.22889000000000001</c:v>
                </c:pt>
                <c:pt idx="5">
                  <c:v>0.27725</c:v>
                </c:pt>
                <c:pt idx="6">
                  <c:v>0.32651999999999998</c:v>
                </c:pt>
                <c:pt idx="7">
                  <c:v>0.37674000000000002</c:v>
                </c:pt>
                <c:pt idx="8">
                  <c:v>0.42792999999999998</c:v>
                </c:pt>
                <c:pt idx="9">
                  <c:v>0.48011999999999999</c:v>
                </c:pt>
                <c:pt idx="10">
                  <c:v>0.53334000000000004</c:v>
                </c:pt>
                <c:pt idx="11">
                  <c:v>0.58762999999999999</c:v>
                </c:pt>
                <c:pt idx="12">
                  <c:v>0.64302000000000004</c:v>
                </c:pt>
                <c:pt idx="13">
                  <c:v>0.69952999999999999</c:v>
                </c:pt>
                <c:pt idx="14">
                  <c:v>0.75721000000000005</c:v>
                </c:pt>
                <c:pt idx="15">
                  <c:v>0.81610000000000005</c:v>
                </c:pt>
                <c:pt idx="16">
                  <c:v>0.87622999999999995</c:v>
                </c:pt>
                <c:pt idx="17">
                  <c:v>0.93764999999999998</c:v>
                </c:pt>
                <c:pt idx="18">
                  <c:v>1.0004</c:v>
                </c:pt>
                <c:pt idx="19">
                  <c:v>1.0645</c:v>
                </c:pt>
                <c:pt idx="20">
                  <c:v>1.1299999999999999</c:v>
                </c:pt>
                <c:pt idx="21">
                  <c:v>1.1970000000000001</c:v>
                </c:pt>
                <c:pt idx="22">
                  <c:v>1.2655000000000001</c:v>
                </c:pt>
                <c:pt idx="23">
                  <c:v>1.3355999999999999</c:v>
                </c:pt>
                <c:pt idx="24">
                  <c:v>1.4073</c:v>
                </c:pt>
                <c:pt idx="25">
                  <c:v>1.4806999999999999</c:v>
                </c:pt>
                <c:pt idx="26">
                  <c:v>1.5559000000000001</c:v>
                </c:pt>
                <c:pt idx="27">
                  <c:v>1.6328</c:v>
                </c:pt>
                <c:pt idx="28">
                  <c:v>1.7117</c:v>
                </c:pt>
                <c:pt idx="29">
                  <c:v>1.7924</c:v>
                </c:pt>
                <c:pt idx="30">
                  <c:v>1.8752</c:v>
                </c:pt>
                <c:pt idx="31">
                  <c:v>1.9601</c:v>
                </c:pt>
                <c:pt idx="32">
                  <c:v>2.0472000000000001</c:v>
                </c:pt>
                <c:pt idx="33">
                  <c:v>2.1364999999999998</c:v>
                </c:pt>
                <c:pt idx="34">
                  <c:v>2.2282000000000002</c:v>
                </c:pt>
                <c:pt idx="35">
                  <c:v>2.3224</c:v>
                </c:pt>
                <c:pt idx="36">
                  <c:v>2.4190999999999998</c:v>
                </c:pt>
                <c:pt idx="37">
                  <c:v>2.5185</c:v>
                </c:pt>
                <c:pt idx="38">
                  <c:v>2.6206</c:v>
                </c:pt>
                <c:pt idx="39">
                  <c:v>2.7256999999999998</c:v>
                </c:pt>
                <c:pt idx="40">
                  <c:v>2.8336999999999999</c:v>
                </c:pt>
                <c:pt idx="41">
                  <c:v>2.9449999999999998</c:v>
                </c:pt>
                <c:pt idx="42">
                  <c:v>3.0594999999999999</c:v>
                </c:pt>
                <c:pt idx="43">
                  <c:v>3.1775000000000002</c:v>
                </c:pt>
                <c:pt idx="44">
                  <c:v>3.2991000000000001</c:v>
                </c:pt>
                <c:pt idx="45">
                  <c:v>3.4243999999999999</c:v>
                </c:pt>
                <c:pt idx="46">
                  <c:v>3.5537999999999998</c:v>
                </c:pt>
                <c:pt idx="47">
                  <c:v>3.6871999999999998</c:v>
                </c:pt>
                <c:pt idx="48">
                  <c:v>3.8250999999999999</c:v>
                </c:pt>
                <c:pt idx="49">
                  <c:v>4.2065000000000001</c:v>
                </c:pt>
              </c:numCache>
            </c:numRef>
          </c:xVal>
          <c:yVal>
            <c:numRef>
              <c:f>'7m'!$AE$7:$AE$56</c:f>
              <c:numCache>
                <c:formatCode>0.00</c:formatCode>
                <c:ptCount val="50"/>
                <c:pt idx="0">
                  <c:v>81.400000000000006</c:v>
                </c:pt>
                <c:pt idx="1">
                  <c:v>162.80000000000001</c:v>
                </c:pt>
                <c:pt idx="2">
                  <c:v>244.2</c:v>
                </c:pt>
                <c:pt idx="3">
                  <c:v>325.60000000000002</c:v>
                </c:pt>
                <c:pt idx="4">
                  <c:v>407</c:v>
                </c:pt>
                <c:pt idx="5">
                  <c:v>488.4</c:v>
                </c:pt>
                <c:pt idx="6">
                  <c:v>569.80000000000007</c:v>
                </c:pt>
                <c:pt idx="7">
                  <c:v>651.20000000000005</c:v>
                </c:pt>
                <c:pt idx="8">
                  <c:v>732.6</c:v>
                </c:pt>
                <c:pt idx="9">
                  <c:v>814</c:v>
                </c:pt>
                <c:pt idx="10">
                  <c:v>895.4</c:v>
                </c:pt>
                <c:pt idx="11">
                  <c:v>976.8</c:v>
                </c:pt>
                <c:pt idx="12">
                  <c:v>1058.2</c:v>
                </c:pt>
                <c:pt idx="13">
                  <c:v>1139.6000000000001</c:v>
                </c:pt>
                <c:pt idx="14">
                  <c:v>1221</c:v>
                </c:pt>
                <c:pt idx="15">
                  <c:v>1302.4000000000001</c:v>
                </c:pt>
                <c:pt idx="16">
                  <c:v>1383.8000000000002</c:v>
                </c:pt>
                <c:pt idx="17">
                  <c:v>1465.2</c:v>
                </c:pt>
                <c:pt idx="18">
                  <c:v>1546.6</c:v>
                </c:pt>
                <c:pt idx="19">
                  <c:v>1628</c:v>
                </c:pt>
                <c:pt idx="20">
                  <c:v>1709.3999999999999</c:v>
                </c:pt>
                <c:pt idx="21">
                  <c:v>1790.8</c:v>
                </c:pt>
                <c:pt idx="22">
                  <c:v>1872.2</c:v>
                </c:pt>
                <c:pt idx="23">
                  <c:v>1953.6</c:v>
                </c:pt>
                <c:pt idx="24">
                  <c:v>2035</c:v>
                </c:pt>
                <c:pt idx="25">
                  <c:v>2116.4</c:v>
                </c:pt>
                <c:pt idx="26">
                  <c:v>2197.8000000000002</c:v>
                </c:pt>
                <c:pt idx="27">
                  <c:v>2279.2000000000003</c:v>
                </c:pt>
                <c:pt idx="28">
                  <c:v>2360.6</c:v>
                </c:pt>
                <c:pt idx="29">
                  <c:v>2442</c:v>
                </c:pt>
                <c:pt idx="30">
                  <c:v>2523.4</c:v>
                </c:pt>
                <c:pt idx="31">
                  <c:v>2604.8000000000002</c:v>
                </c:pt>
                <c:pt idx="32">
                  <c:v>2686.2000000000003</c:v>
                </c:pt>
                <c:pt idx="33">
                  <c:v>2767.6000000000004</c:v>
                </c:pt>
                <c:pt idx="34">
                  <c:v>2849</c:v>
                </c:pt>
                <c:pt idx="35">
                  <c:v>2930.4</c:v>
                </c:pt>
                <c:pt idx="36">
                  <c:v>3011.8</c:v>
                </c:pt>
                <c:pt idx="37">
                  <c:v>3093.2</c:v>
                </c:pt>
                <c:pt idx="38">
                  <c:v>3174.6</c:v>
                </c:pt>
                <c:pt idx="39">
                  <c:v>3256</c:v>
                </c:pt>
                <c:pt idx="40">
                  <c:v>3337.3999999999996</c:v>
                </c:pt>
                <c:pt idx="41">
                  <c:v>3418.7999999999997</c:v>
                </c:pt>
                <c:pt idx="42">
                  <c:v>3500.2</c:v>
                </c:pt>
                <c:pt idx="43">
                  <c:v>3581.6</c:v>
                </c:pt>
                <c:pt idx="44">
                  <c:v>3663</c:v>
                </c:pt>
                <c:pt idx="45">
                  <c:v>3744.4</c:v>
                </c:pt>
                <c:pt idx="46">
                  <c:v>3825.7999999999997</c:v>
                </c:pt>
                <c:pt idx="47">
                  <c:v>3907.2</c:v>
                </c:pt>
                <c:pt idx="48">
                  <c:v>3988.6</c:v>
                </c:pt>
                <c:pt idx="49">
                  <c:v>4070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6DC-4961-A8E2-ECCDA4F47CCA}"/>
            </c:ext>
          </c:extLst>
        </c:ser>
        <c:ser>
          <c:idx val="8"/>
          <c:order val="8"/>
          <c:tx>
            <c:strRef>
              <c:f>'7m'!$AH$2</c:f>
              <c:strCache>
                <c:ptCount val="1"/>
                <c:pt idx="0">
                  <c:v>bt/db = 0.7 dt/db = 0.7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'7m'!$AJ$7:$AJ$56</c:f>
              <c:numCache>
                <c:formatCode>0.00</c:formatCode>
                <c:ptCount val="50"/>
                <c:pt idx="0">
                  <c:v>4.7834000000000002E-2</c:v>
                </c:pt>
                <c:pt idx="1">
                  <c:v>9.6609E-2</c:v>
                </c:pt>
                <c:pt idx="2">
                  <c:v>0.14635000000000001</c:v>
                </c:pt>
                <c:pt idx="3">
                  <c:v>0.1971</c:v>
                </c:pt>
                <c:pt idx="4">
                  <c:v>0.24887000000000001</c:v>
                </c:pt>
                <c:pt idx="5">
                  <c:v>0.30170999999999998</c:v>
                </c:pt>
                <c:pt idx="6">
                  <c:v>0.35564000000000001</c:v>
                </c:pt>
                <c:pt idx="7">
                  <c:v>0.41071000000000002</c:v>
                </c:pt>
                <c:pt idx="8">
                  <c:v>0.46694999999999998</c:v>
                </c:pt>
                <c:pt idx="9">
                  <c:v>0.52439999999999998</c:v>
                </c:pt>
                <c:pt idx="10">
                  <c:v>0.58309</c:v>
                </c:pt>
                <c:pt idx="11">
                  <c:v>0.64307000000000003</c:v>
                </c:pt>
                <c:pt idx="12">
                  <c:v>0.70438999999999996</c:v>
                </c:pt>
                <c:pt idx="13">
                  <c:v>0.76709000000000005</c:v>
                </c:pt>
                <c:pt idx="14">
                  <c:v>0.83121999999999996</c:v>
                </c:pt>
                <c:pt idx="15">
                  <c:v>0.89683000000000002</c:v>
                </c:pt>
                <c:pt idx="16">
                  <c:v>0.96396999999999999</c:v>
                </c:pt>
                <c:pt idx="17">
                  <c:v>1.0327</c:v>
                </c:pt>
                <c:pt idx="18">
                  <c:v>1.1031</c:v>
                </c:pt>
                <c:pt idx="19">
                  <c:v>1.1752</c:v>
                </c:pt>
                <c:pt idx="20">
                  <c:v>1.2490000000000001</c:v>
                </c:pt>
                <c:pt idx="21">
                  <c:v>1.3247</c:v>
                </c:pt>
                <c:pt idx="22">
                  <c:v>1.4023000000000001</c:v>
                </c:pt>
                <c:pt idx="23">
                  <c:v>1.4819</c:v>
                </c:pt>
                <c:pt idx="24">
                  <c:v>1.5634999999999999</c:v>
                </c:pt>
                <c:pt idx="25">
                  <c:v>1.6473</c:v>
                </c:pt>
                <c:pt idx="26">
                  <c:v>1.7334000000000001</c:v>
                </c:pt>
                <c:pt idx="27">
                  <c:v>1.8217000000000001</c:v>
                </c:pt>
                <c:pt idx="28">
                  <c:v>1.9125000000000001</c:v>
                </c:pt>
                <c:pt idx="29">
                  <c:v>2.0057999999999998</c:v>
                </c:pt>
                <c:pt idx="30">
                  <c:v>2.1017000000000001</c:v>
                </c:pt>
                <c:pt idx="31">
                  <c:v>2.2002999999999999</c:v>
                </c:pt>
                <c:pt idx="32">
                  <c:v>2.3018999999999998</c:v>
                </c:pt>
                <c:pt idx="33">
                  <c:v>2.4064000000000001</c:v>
                </c:pt>
                <c:pt idx="34">
                  <c:v>2.5141</c:v>
                </c:pt>
                <c:pt idx="35">
                  <c:v>2.625</c:v>
                </c:pt>
                <c:pt idx="36">
                  <c:v>2.7393999999999998</c:v>
                </c:pt>
                <c:pt idx="37">
                  <c:v>2.8574000000000002</c:v>
                </c:pt>
                <c:pt idx="38">
                  <c:v>2.9790999999999999</c:v>
                </c:pt>
                <c:pt idx="39">
                  <c:v>3.1048</c:v>
                </c:pt>
                <c:pt idx="40">
                  <c:v>3.2345999999999999</c:v>
                </c:pt>
                <c:pt idx="41">
                  <c:v>3.3687999999999998</c:v>
                </c:pt>
                <c:pt idx="42">
                  <c:v>3.5076000000000001</c:v>
                </c:pt>
                <c:pt idx="43">
                  <c:v>3.6513</c:v>
                </c:pt>
                <c:pt idx="44">
                  <c:v>3.8</c:v>
                </c:pt>
                <c:pt idx="45">
                  <c:v>3.9540999999999999</c:v>
                </c:pt>
                <c:pt idx="46">
                  <c:v>4.1138000000000003</c:v>
                </c:pt>
                <c:pt idx="47">
                  <c:v>4.2796000000000003</c:v>
                </c:pt>
                <c:pt idx="48">
                  <c:v>4.5303000000000004</c:v>
                </c:pt>
                <c:pt idx="49">
                  <c:v>6.6661000000000001</c:v>
                </c:pt>
              </c:numCache>
            </c:numRef>
          </c:xVal>
          <c:yVal>
            <c:numRef>
              <c:f>'7m'!$AI$7:$AI$56</c:f>
              <c:numCache>
                <c:formatCode>0.00</c:formatCode>
                <c:ptCount val="50"/>
                <c:pt idx="0">
                  <c:v>88.44</c:v>
                </c:pt>
                <c:pt idx="1">
                  <c:v>176.88</c:v>
                </c:pt>
                <c:pt idx="2">
                  <c:v>265.32</c:v>
                </c:pt>
                <c:pt idx="3">
                  <c:v>353.76</c:v>
                </c:pt>
                <c:pt idx="4">
                  <c:v>442.20000000000005</c:v>
                </c:pt>
                <c:pt idx="5">
                  <c:v>530.64</c:v>
                </c:pt>
                <c:pt idx="6">
                  <c:v>619.08000000000004</c:v>
                </c:pt>
                <c:pt idx="7">
                  <c:v>707.52</c:v>
                </c:pt>
                <c:pt idx="8">
                  <c:v>795.95999999999992</c:v>
                </c:pt>
                <c:pt idx="9">
                  <c:v>884.40000000000009</c:v>
                </c:pt>
                <c:pt idx="10">
                  <c:v>972.84</c:v>
                </c:pt>
                <c:pt idx="11">
                  <c:v>1061.28</c:v>
                </c:pt>
                <c:pt idx="12">
                  <c:v>1149.72</c:v>
                </c:pt>
                <c:pt idx="13">
                  <c:v>1238.1600000000001</c:v>
                </c:pt>
                <c:pt idx="14">
                  <c:v>1326.6</c:v>
                </c:pt>
                <c:pt idx="15">
                  <c:v>1415.04</c:v>
                </c:pt>
                <c:pt idx="16">
                  <c:v>1503.48</c:v>
                </c:pt>
                <c:pt idx="17">
                  <c:v>1591.9199999999998</c:v>
                </c:pt>
                <c:pt idx="18">
                  <c:v>1680.3600000000001</c:v>
                </c:pt>
                <c:pt idx="19">
                  <c:v>1768.8000000000002</c:v>
                </c:pt>
                <c:pt idx="20">
                  <c:v>1857.24</c:v>
                </c:pt>
                <c:pt idx="21">
                  <c:v>1945.68</c:v>
                </c:pt>
                <c:pt idx="22">
                  <c:v>2034.1200000000001</c:v>
                </c:pt>
                <c:pt idx="23">
                  <c:v>2122.56</c:v>
                </c:pt>
                <c:pt idx="24">
                  <c:v>2211</c:v>
                </c:pt>
                <c:pt idx="25">
                  <c:v>2299.44</c:v>
                </c:pt>
                <c:pt idx="26">
                  <c:v>2387.88</c:v>
                </c:pt>
                <c:pt idx="27">
                  <c:v>2476.3200000000002</c:v>
                </c:pt>
                <c:pt idx="28">
                  <c:v>2564.7599999999998</c:v>
                </c:pt>
                <c:pt idx="29">
                  <c:v>2653.2</c:v>
                </c:pt>
                <c:pt idx="30">
                  <c:v>2741.64</c:v>
                </c:pt>
                <c:pt idx="31">
                  <c:v>2830.08</c:v>
                </c:pt>
                <c:pt idx="32">
                  <c:v>2918.52</c:v>
                </c:pt>
                <c:pt idx="33">
                  <c:v>3006.96</c:v>
                </c:pt>
                <c:pt idx="34">
                  <c:v>3095.3999999999996</c:v>
                </c:pt>
                <c:pt idx="35">
                  <c:v>3183.8399999999997</c:v>
                </c:pt>
                <c:pt idx="36">
                  <c:v>3272.2799999999997</c:v>
                </c:pt>
                <c:pt idx="37">
                  <c:v>3360.7200000000003</c:v>
                </c:pt>
                <c:pt idx="38">
                  <c:v>3449.1600000000003</c:v>
                </c:pt>
                <c:pt idx="39">
                  <c:v>3537.6000000000004</c:v>
                </c:pt>
                <c:pt idx="40">
                  <c:v>3626.04</c:v>
                </c:pt>
                <c:pt idx="41">
                  <c:v>3714.48</c:v>
                </c:pt>
                <c:pt idx="42">
                  <c:v>3802.92</c:v>
                </c:pt>
                <c:pt idx="43">
                  <c:v>3891.36</c:v>
                </c:pt>
                <c:pt idx="44">
                  <c:v>3979.8</c:v>
                </c:pt>
                <c:pt idx="45">
                  <c:v>4068.2400000000002</c:v>
                </c:pt>
                <c:pt idx="46">
                  <c:v>4156.6799999999994</c:v>
                </c:pt>
                <c:pt idx="47">
                  <c:v>4245.12</c:v>
                </c:pt>
                <c:pt idx="48">
                  <c:v>4333.5599999999995</c:v>
                </c:pt>
                <c:pt idx="49">
                  <c:v>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6DC-4961-A8E2-ECCDA4F4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,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</a:t>
                </a:r>
                <a:r>
                  <a:rPr lang="en-US" baseline="0"/>
                  <a:t> kN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869774556326"/>
          <c:y val="3.679175864606328E-2"/>
          <c:w val="0.84595215207316943"/>
          <c:h val="0.59334561656614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'8m'!$B$2</c:f>
              <c:strCache>
                <c:ptCount val="1"/>
                <c:pt idx="0">
                  <c:v>bt/bb = 0.3 dt/db = 0.3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'8m'!$D$7:$D$40</c:f>
              <c:numCache>
                <c:formatCode>0.00</c:formatCode>
                <c:ptCount val="34"/>
                <c:pt idx="0">
                  <c:v>0.12859999999999999</c:v>
                </c:pt>
                <c:pt idx="1">
                  <c:v>0.26208999999999999</c:v>
                </c:pt>
                <c:pt idx="2">
                  <c:v>0.40218999999999999</c:v>
                </c:pt>
                <c:pt idx="3">
                  <c:v>0.54940999999999995</c:v>
                </c:pt>
                <c:pt idx="4">
                  <c:v>0.70430000000000004</c:v>
                </c:pt>
                <c:pt idx="5">
                  <c:v>0.86748999999999998</c:v>
                </c:pt>
                <c:pt idx="6">
                  <c:v>1.0397000000000001</c:v>
                </c:pt>
                <c:pt idx="7">
                  <c:v>1.2216</c:v>
                </c:pt>
                <c:pt idx="8">
                  <c:v>1.4140999999999999</c:v>
                </c:pt>
                <c:pt idx="9">
                  <c:v>1.6182000000000001</c:v>
                </c:pt>
                <c:pt idx="10">
                  <c:v>1.8349</c:v>
                </c:pt>
                <c:pt idx="11">
                  <c:v>2.0655000000000001</c:v>
                </c:pt>
                <c:pt idx="12">
                  <c:v>2.3113000000000001</c:v>
                </c:pt>
                <c:pt idx="13">
                  <c:v>2.5739999999999998</c:v>
                </c:pt>
                <c:pt idx="14">
                  <c:v>2.8552</c:v>
                </c:pt>
                <c:pt idx="15">
                  <c:v>3.1570999999999998</c:v>
                </c:pt>
                <c:pt idx="16">
                  <c:v>3.4820000000000002</c:v>
                </c:pt>
                <c:pt idx="17">
                  <c:v>3.8325999999999998</c:v>
                </c:pt>
                <c:pt idx="18">
                  <c:v>4.2122000000000002</c:v>
                </c:pt>
                <c:pt idx="19">
                  <c:v>4.6245000000000003</c:v>
                </c:pt>
                <c:pt idx="20">
                  <c:v>5.0739999999999998</c:v>
                </c:pt>
                <c:pt idx="21">
                  <c:v>5.5658000000000003</c:v>
                </c:pt>
                <c:pt idx="22">
                  <c:v>6.1063000000000001</c:v>
                </c:pt>
                <c:pt idx="23">
                  <c:v>6.7031999999999998</c:v>
                </c:pt>
                <c:pt idx="24">
                  <c:v>7.3655999999999997</c:v>
                </c:pt>
                <c:pt idx="25">
                  <c:v>8.1052</c:v>
                </c:pt>
                <c:pt idx="26">
                  <c:v>8.9360999999999997</c:v>
                </c:pt>
                <c:pt idx="27">
                  <c:v>9.8764000000000003</c:v>
                </c:pt>
                <c:pt idx="28">
                  <c:v>10.949</c:v>
                </c:pt>
                <c:pt idx="29">
                  <c:v>12.185</c:v>
                </c:pt>
                <c:pt idx="30">
                  <c:v>13.624000000000001</c:v>
                </c:pt>
                <c:pt idx="31">
                  <c:v>15.32</c:v>
                </c:pt>
                <c:pt idx="32">
                  <c:v>16.739000000000001</c:v>
                </c:pt>
                <c:pt idx="33">
                  <c:v>19.925999999999998</c:v>
                </c:pt>
              </c:numCache>
            </c:numRef>
          </c:xVal>
          <c:yVal>
            <c:numRef>
              <c:f>'8m'!$C$7:$C$40</c:f>
              <c:numCache>
                <c:formatCode>0.00</c:formatCode>
                <c:ptCount val="34"/>
                <c:pt idx="0">
                  <c:v>49.909041000000002</c:v>
                </c:pt>
                <c:pt idx="1">
                  <c:v>99.319040999999999</c:v>
                </c:pt>
                <c:pt idx="2">
                  <c:v>148.729041</c:v>
                </c:pt>
                <c:pt idx="3">
                  <c:v>198.13410000000002</c:v>
                </c:pt>
                <c:pt idx="4">
                  <c:v>247.54409999999999</c:v>
                </c:pt>
                <c:pt idx="5">
                  <c:v>296.95409999999998</c:v>
                </c:pt>
                <c:pt idx="6">
                  <c:v>346.36409999999995</c:v>
                </c:pt>
                <c:pt idx="7">
                  <c:v>395.77410000000003</c:v>
                </c:pt>
                <c:pt idx="8">
                  <c:v>445.1841</c:v>
                </c:pt>
                <c:pt idx="9">
                  <c:v>494.59410000000003</c:v>
                </c:pt>
                <c:pt idx="10">
                  <c:v>544.00409999999999</c:v>
                </c:pt>
                <c:pt idx="11">
                  <c:v>593.41409999999996</c:v>
                </c:pt>
                <c:pt idx="12">
                  <c:v>642.82409999999993</c:v>
                </c:pt>
                <c:pt idx="13">
                  <c:v>692.23410000000001</c:v>
                </c:pt>
                <c:pt idx="14">
                  <c:v>741.64409999999998</c:v>
                </c:pt>
                <c:pt idx="15">
                  <c:v>791.05410000000006</c:v>
                </c:pt>
                <c:pt idx="16">
                  <c:v>840.46409999999992</c:v>
                </c:pt>
                <c:pt idx="17">
                  <c:v>889.8741</c:v>
                </c:pt>
                <c:pt idx="18">
                  <c:v>939.28410000000008</c:v>
                </c:pt>
                <c:pt idx="19">
                  <c:v>988.69409999999993</c:v>
                </c:pt>
                <c:pt idx="20">
                  <c:v>1038.1041</c:v>
                </c:pt>
                <c:pt idx="21">
                  <c:v>1087.5141000000001</c:v>
                </c:pt>
                <c:pt idx="22">
                  <c:v>1136.9241</c:v>
                </c:pt>
                <c:pt idx="23">
                  <c:v>1186.3341</c:v>
                </c:pt>
                <c:pt idx="24">
                  <c:v>1235.7440999999999</c:v>
                </c:pt>
                <c:pt idx="25">
                  <c:v>1285.1541</c:v>
                </c:pt>
                <c:pt idx="26">
                  <c:v>1334.5641000000001</c:v>
                </c:pt>
                <c:pt idx="27">
                  <c:v>1383.9741000000001</c:v>
                </c:pt>
                <c:pt idx="28">
                  <c:v>1433.3841</c:v>
                </c:pt>
                <c:pt idx="29">
                  <c:v>1482.7941000000001</c:v>
                </c:pt>
                <c:pt idx="30">
                  <c:v>1532.2040999999999</c:v>
                </c:pt>
                <c:pt idx="31">
                  <c:v>1581.6141</c:v>
                </c:pt>
                <c:pt idx="32">
                  <c:v>1614.3070499999999</c:v>
                </c:pt>
                <c:pt idx="33">
                  <c:v>1647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6B-422B-A611-E7CA38117C26}"/>
            </c:ext>
          </c:extLst>
        </c:ser>
        <c:ser>
          <c:idx val="1"/>
          <c:order val="1"/>
          <c:tx>
            <c:strRef>
              <c:f>'8m'!$F$2</c:f>
              <c:strCache>
                <c:ptCount val="1"/>
                <c:pt idx="0">
                  <c:v>bt/bb = 0.3 dt/db = 0.5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'8m'!$H$7:$H$40</c:f>
              <c:numCache>
                <c:formatCode>0.00</c:formatCode>
                <c:ptCount val="34"/>
                <c:pt idx="0">
                  <c:v>0.13272999999999999</c:v>
                </c:pt>
                <c:pt idx="1">
                  <c:v>0.27072000000000002</c:v>
                </c:pt>
                <c:pt idx="2">
                  <c:v>0.41578999999999999</c:v>
                </c:pt>
                <c:pt idx="3">
                  <c:v>0.56849000000000005</c:v>
                </c:pt>
                <c:pt idx="4">
                  <c:v>0.72943999999999998</c:v>
                </c:pt>
                <c:pt idx="5">
                  <c:v>0.89932999999999996</c:v>
                </c:pt>
                <c:pt idx="6">
                  <c:v>1.0789</c:v>
                </c:pt>
                <c:pt idx="7">
                  <c:v>1.2690999999999999</c:v>
                </c:pt>
                <c:pt idx="8">
                  <c:v>1.4709000000000001</c:v>
                </c:pt>
                <c:pt idx="9">
                  <c:v>1.6852</c:v>
                </c:pt>
                <c:pt idx="10">
                  <c:v>1.9134</c:v>
                </c:pt>
                <c:pt idx="11">
                  <c:v>2.1568999999999998</c:v>
                </c:pt>
                <c:pt idx="12">
                  <c:v>2.4171999999999998</c:v>
                </c:pt>
                <c:pt idx="13">
                  <c:v>2.6962000000000002</c:v>
                </c:pt>
                <c:pt idx="14">
                  <c:v>2.9958999999999998</c:v>
                </c:pt>
                <c:pt idx="15">
                  <c:v>3.3188</c:v>
                </c:pt>
                <c:pt idx="16">
                  <c:v>3.6676000000000002</c:v>
                </c:pt>
                <c:pt idx="17">
                  <c:v>4.0457000000000001</c:v>
                </c:pt>
                <c:pt idx="18">
                  <c:v>4.4568000000000003</c:v>
                </c:pt>
                <c:pt idx="19">
                  <c:v>4.9055</c:v>
                </c:pt>
                <c:pt idx="20">
                  <c:v>5.3971999999999998</c:v>
                </c:pt>
                <c:pt idx="21">
                  <c:v>5.9383999999999997</c:v>
                </c:pt>
                <c:pt idx="22">
                  <c:v>6.5370999999999997</c:v>
                </c:pt>
                <c:pt idx="23">
                  <c:v>7.2027999999999999</c:v>
                </c:pt>
                <c:pt idx="24">
                  <c:v>7.9474999999999998</c:v>
                </c:pt>
                <c:pt idx="25">
                  <c:v>8.7863000000000007</c:v>
                </c:pt>
                <c:pt idx="26">
                  <c:v>9.7379999999999995</c:v>
                </c:pt>
                <c:pt idx="27">
                  <c:v>10.827</c:v>
                </c:pt>
                <c:pt idx="28">
                  <c:v>12.086</c:v>
                </c:pt>
                <c:pt idx="29">
                  <c:v>13.558</c:v>
                </c:pt>
                <c:pt idx="30">
                  <c:v>15.301</c:v>
                </c:pt>
                <c:pt idx="31">
                  <c:v>17.399000000000001</c:v>
                </c:pt>
                <c:pt idx="32">
                  <c:v>19.103999999999999</c:v>
                </c:pt>
                <c:pt idx="33">
                  <c:v>22.715</c:v>
                </c:pt>
              </c:numCache>
            </c:numRef>
          </c:xVal>
          <c:yVal>
            <c:numRef>
              <c:f>'8m'!$G$7:$G$40</c:f>
              <c:numCache>
                <c:formatCode>0.00</c:formatCode>
                <c:ptCount val="34"/>
                <c:pt idx="0">
                  <c:v>51.545403</c:v>
                </c:pt>
                <c:pt idx="1">
                  <c:v>102.57540300000001</c:v>
                </c:pt>
                <c:pt idx="2">
                  <c:v>153.605403</c:v>
                </c:pt>
                <c:pt idx="3">
                  <c:v>204.63030000000001</c:v>
                </c:pt>
                <c:pt idx="4">
                  <c:v>255.66029999999998</c:v>
                </c:pt>
                <c:pt idx="5">
                  <c:v>306.69029999999998</c:v>
                </c:pt>
                <c:pt idx="6">
                  <c:v>357.72029999999995</c:v>
                </c:pt>
                <c:pt idx="7">
                  <c:v>408.75030000000004</c:v>
                </c:pt>
                <c:pt idx="8">
                  <c:v>459.78029999999995</c:v>
                </c:pt>
                <c:pt idx="9">
                  <c:v>510.81030000000004</c:v>
                </c:pt>
                <c:pt idx="10">
                  <c:v>561.84029999999996</c:v>
                </c:pt>
                <c:pt idx="11">
                  <c:v>612.87030000000004</c:v>
                </c:pt>
                <c:pt idx="12">
                  <c:v>663.90030000000002</c:v>
                </c:pt>
                <c:pt idx="13">
                  <c:v>714.93029999999999</c:v>
                </c:pt>
                <c:pt idx="14">
                  <c:v>765.96029999999996</c:v>
                </c:pt>
                <c:pt idx="15">
                  <c:v>816.99030000000005</c:v>
                </c:pt>
                <c:pt idx="16">
                  <c:v>868.02029999999991</c:v>
                </c:pt>
                <c:pt idx="17">
                  <c:v>919.05029999999999</c:v>
                </c:pt>
                <c:pt idx="18">
                  <c:v>970.08030000000008</c:v>
                </c:pt>
                <c:pt idx="19">
                  <c:v>1021.1102999999999</c:v>
                </c:pt>
                <c:pt idx="20">
                  <c:v>1072.1403</c:v>
                </c:pt>
                <c:pt idx="21">
                  <c:v>1123.1703</c:v>
                </c:pt>
                <c:pt idx="22">
                  <c:v>1174.2003</c:v>
                </c:pt>
                <c:pt idx="23">
                  <c:v>1225.2303000000002</c:v>
                </c:pt>
                <c:pt idx="24">
                  <c:v>1276.2602999999999</c:v>
                </c:pt>
                <c:pt idx="25">
                  <c:v>1327.2902999999999</c:v>
                </c:pt>
                <c:pt idx="26">
                  <c:v>1378.3203000000001</c:v>
                </c:pt>
                <c:pt idx="27">
                  <c:v>1429.3503000000001</c:v>
                </c:pt>
                <c:pt idx="28">
                  <c:v>1480.3803</c:v>
                </c:pt>
                <c:pt idx="29">
                  <c:v>1531.4103</c:v>
                </c:pt>
                <c:pt idx="30">
                  <c:v>1582.4403</c:v>
                </c:pt>
                <c:pt idx="31">
                  <c:v>1633.4703000000002</c:v>
                </c:pt>
                <c:pt idx="32">
                  <c:v>1667.23515</c:v>
                </c:pt>
                <c:pt idx="33">
                  <c:v>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6B-422B-A611-E7CA38117C26}"/>
            </c:ext>
          </c:extLst>
        </c:ser>
        <c:ser>
          <c:idx val="2"/>
          <c:order val="2"/>
          <c:tx>
            <c:strRef>
              <c:f>'8m'!$J$2</c:f>
              <c:strCache>
                <c:ptCount val="1"/>
                <c:pt idx="0">
                  <c:v>bt/bb = 0.3 dt/db = 0.7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'8m'!$L$7:$L$41</c:f>
              <c:numCache>
                <c:formatCode>0.00</c:formatCode>
                <c:ptCount val="35"/>
                <c:pt idx="0">
                  <c:v>0.13533000000000001</c:v>
                </c:pt>
                <c:pt idx="1">
                  <c:v>0.27617000000000003</c:v>
                </c:pt>
                <c:pt idx="2">
                  <c:v>0.42438999999999999</c:v>
                </c:pt>
                <c:pt idx="3">
                  <c:v>0.58057999999999998</c:v>
                </c:pt>
                <c:pt idx="4">
                  <c:v>0.74539999999999995</c:v>
                </c:pt>
                <c:pt idx="5">
                  <c:v>0.91961000000000004</c:v>
                </c:pt>
                <c:pt idx="6">
                  <c:v>1.1040000000000001</c:v>
                </c:pt>
                <c:pt idx="7">
                  <c:v>1.2996000000000001</c:v>
                </c:pt>
                <c:pt idx="8">
                  <c:v>1.5073000000000001</c:v>
                </c:pt>
                <c:pt idx="9">
                  <c:v>1.7283999999999999</c:v>
                </c:pt>
                <c:pt idx="10">
                  <c:v>1.9641</c:v>
                </c:pt>
                <c:pt idx="11">
                  <c:v>2.2161</c:v>
                </c:pt>
                <c:pt idx="12">
                  <c:v>2.4860000000000002</c:v>
                </c:pt>
                <c:pt idx="13">
                  <c:v>2.7757999999999998</c:v>
                </c:pt>
                <c:pt idx="14">
                  <c:v>3.0878999999999999</c:v>
                </c:pt>
                <c:pt idx="15">
                  <c:v>3.4249000000000001</c:v>
                </c:pt>
                <c:pt idx="16">
                  <c:v>3.7898999999999998</c:v>
                </c:pt>
                <c:pt idx="17">
                  <c:v>4.1866000000000003</c:v>
                </c:pt>
                <c:pt idx="18">
                  <c:v>4.6193</c:v>
                </c:pt>
                <c:pt idx="19">
                  <c:v>5.0930999999999997</c:v>
                </c:pt>
                <c:pt idx="20">
                  <c:v>5.6142000000000003</c:v>
                </c:pt>
                <c:pt idx="21">
                  <c:v>6.19</c:v>
                </c:pt>
                <c:pt idx="22">
                  <c:v>6.8296999999999999</c:v>
                </c:pt>
                <c:pt idx="23">
                  <c:v>7.5446</c:v>
                </c:pt>
                <c:pt idx="24">
                  <c:v>8.3485999999999994</c:v>
                </c:pt>
                <c:pt idx="25">
                  <c:v>9.2598000000000003</c:v>
                </c:pt>
                <c:pt idx="26">
                  <c:v>10.301</c:v>
                </c:pt>
                <c:pt idx="27">
                  <c:v>11.502000000000001</c:v>
                </c:pt>
                <c:pt idx="28">
                  <c:v>12.903</c:v>
                </c:pt>
                <c:pt idx="29">
                  <c:v>14.558</c:v>
                </c:pt>
                <c:pt idx="30">
                  <c:v>16.544</c:v>
                </c:pt>
                <c:pt idx="31">
                  <c:v>18.97</c:v>
                </c:pt>
                <c:pt idx="32">
                  <c:v>20.933</c:v>
                </c:pt>
                <c:pt idx="33">
                  <c:v>24.922999999999998</c:v>
                </c:pt>
              </c:numCache>
            </c:numRef>
          </c:xVal>
          <c:yVal>
            <c:numRef>
              <c:f>'8m'!$K$7:$K$41</c:f>
              <c:numCache>
                <c:formatCode>0.00</c:formatCode>
                <c:ptCount val="35"/>
                <c:pt idx="0">
                  <c:v>52.606008000000003</c:v>
                </c:pt>
                <c:pt idx="1">
                  <c:v>104.686008</c:v>
                </c:pt>
                <c:pt idx="2">
                  <c:v>156.766008</c:v>
                </c:pt>
                <c:pt idx="3">
                  <c:v>208.8408</c:v>
                </c:pt>
                <c:pt idx="4">
                  <c:v>260.92079999999999</c:v>
                </c:pt>
                <c:pt idx="5">
                  <c:v>313.00079999999997</c:v>
                </c:pt>
                <c:pt idx="6">
                  <c:v>365.08079999999995</c:v>
                </c:pt>
                <c:pt idx="7">
                  <c:v>417.16080000000005</c:v>
                </c:pt>
                <c:pt idx="8">
                  <c:v>469.24079999999998</c:v>
                </c:pt>
                <c:pt idx="9">
                  <c:v>521.32079999999996</c:v>
                </c:pt>
                <c:pt idx="10">
                  <c:v>573.4008</c:v>
                </c:pt>
                <c:pt idx="11">
                  <c:v>625.48080000000004</c:v>
                </c:pt>
                <c:pt idx="12">
                  <c:v>677.56079999999997</c:v>
                </c:pt>
                <c:pt idx="13">
                  <c:v>729.64080000000001</c:v>
                </c:pt>
                <c:pt idx="14">
                  <c:v>781.72079999999994</c:v>
                </c:pt>
                <c:pt idx="15">
                  <c:v>833.80079999999998</c:v>
                </c:pt>
                <c:pt idx="16">
                  <c:v>885.88079999999991</c:v>
                </c:pt>
                <c:pt idx="17">
                  <c:v>937.96079999999995</c:v>
                </c:pt>
                <c:pt idx="18">
                  <c:v>990.0408000000001</c:v>
                </c:pt>
                <c:pt idx="19">
                  <c:v>1042.1207999999999</c:v>
                </c:pt>
                <c:pt idx="20">
                  <c:v>1094.2007999999998</c:v>
                </c:pt>
                <c:pt idx="21">
                  <c:v>1146.2808</c:v>
                </c:pt>
                <c:pt idx="22">
                  <c:v>1198.3608000000002</c:v>
                </c:pt>
                <c:pt idx="23">
                  <c:v>1250.4408000000001</c:v>
                </c:pt>
                <c:pt idx="24">
                  <c:v>1302.5208</c:v>
                </c:pt>
                <c:pt idx="25">
                  <c:v>1354.6007999999999</c:v>
                </c:pt>
                <c:pt idx="26">
                  <c:v>1406.6808000000001</c:v>
                </c:pt>
                <c:pt idx="27">
                  <c:v>1458.7608</c:v>
                </c:pt>
                <c:pt idx="28">
                  <c:v>1510.8407999999999</c:v>
                </c:pt>
                <c:pt idx="29">
                  <c:v>1562.9207999999999</c:v>
                </c:pt>
                <c:pt idx="30">
                  <c:v>1615.0008</c:v>
                </c:pt>
                <c:pt idx="31">
                  <c:v>1667.0808000000002</c:v>
                </c:pt>
                <c:pt idx="32">
                  <c:v>1701.5403999999999</c:v>
                </c:pt>
                <c:pt idx="33">
                  <c:v>1736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F6B-422B-A611-E7CA38117C26}"/>
            </c:ext>
          </c:extLst>
        </c:ser>
        <c:ser>
          <c:idx val="3"/>
          <c:order val="3"/>
          <c:tx>
            <c:strRef>
              <c:f>'8m'!$N$2</c:f>
              <c:strCache>
                <c:ptCount val="1"/>
                <c:pt idx="0">
                  <c:v>bt/bb = 0.5 dt/db = 0.3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'8m'!$P$7:$P$43</c:f>
              <c:numCache>
                <c:formatCode>0.00</c:formatCode>
                <c:ptCount val="37"/>
                <c:pt idx="0">
                  <c:v>0.10929999999999999</c:v>
                </c:pt>
                <c:pt idx="1">
                  <c:v>0.22191</c:v>
                </c:pt>
                <c:pt idx="2">
                  <c:v>0.33915000000000001</c:v>
                </c:pt>
                <c:pt idx="3">
                  <c:v>0.46133999999999997</c:v>
                </c:pt>
                <c:pt idx="4">
                  <c:v>0.58879999999999999</c:v>
                </c:pt>
                <c:pt idx="5">
                  <c:v>0.72187000000000001</c:v>
                </c:pt>
                <c:pt idx="6">
                  <c:v>0.86092999999999997</c:v>
                </c:pt>
                <c:pt idx="7">
                  <c:v>1.0064</c:v>
                </c:pt>
                <c:pt idx="8">
                  <c:v>1.1588000000000001</c:v>
                </c:pt>
                <c:pt idx="9">
                  <c:v>1.3185</c:v>
                </c:pt>
                <c:pt idx="10">
                  <c:v>1.4862</c:v>
                </c:pt>
                <c:pt idx="11">
                  <c:v>1.6625000000000001</c:v>
                </c:pt>
                <c:pt idx="12">
                  <c:v>1.8479000000000001</c:v>
                </c:pt>
                <c:pt idx="13">
                  <c:v>2.0432999999999999</c:v>
                </c:pt>
                <c:pt idx="14">
                  <c:v>2.2496</c:v>
                </c:pt>
                <c:pt idx="15">
                  <c:v>2.4674999999999998</c:v>
                </c:pt>
                <c:pt idx="16">
                  <c:v>2.6983000000000001</c:v>
                </c:pt>
                <c:pt idx="17">
                  <c:v>2.9430000000000001</c:v>
                </c:pt>
                <c:pt idx="18">
                  <c:v>3.2029000000000001</c:v>
                </c:pt>
                <c:pt idx="19">
                  <c:v>3.4794999999999998</c:v>
                </c:pt>
                <c:pt idx="20">
                  <c:v>3.7746</c:v>
                </c:pt>
                <c:pt idx="21">
                  <c:v>4.09</c:v>
                </c:pt>
                <c:pt idx="22">
                  <c:v>4.4278000000000004</c:v>
                </c:pt>
                <c:pt idx="23">
                  <c:v>4.7907000000000002</c:v>
                </c:pt>
                <c:pt idx="24">
                  <c:v>5.1814</c:v>
                </c:pt>
                <c:pt idx="25">
                  <c:v>5.6033999999999997</c:v>
                </c:pt>
                <c:pt idx="26">
                  <c:v>6.0606</c:v>
                </c:pt>
                <c:pt idx="27">
                  <c:v>6.5575000000000001</c:v>
                </c:pt>
                <c:pt idx="28">
                  <c:v>7.0997000000000003</c:v>
                </c:pt>
                <c:pt idx="29">
                  <c:v>7.6935000000000002</c:v>
                </c:pt>
                <c:pt idx="30">
                  <c:v>8.3468</c:v>
                </c:pt>
                <c:pt idx="31">
                  <c:v>9.0690000000000008</c:v>
                </c:pt>
                <c:pt idx="32">
                  <c:v>9.6288999999999998</c:v>
                </c:pt>
                <c:pt idx="33">
                  <c:v>10.978</c:v>
                </c:pt>
              </c:numCache>
            </c:numRef>
          </c:xVal>
          <c:yVal>
            <c:numRef>
              <c:f>'8m'!$O$7:$O$43</c:f>
              <c:numCache>
                <c:formatCode>0.00</c:formatCode>
                <c:ptCount val="37"/>
                <c:pt idx="0">
                  <c:v>84.727187999999998</c:v>
                </c:pt>
                <c:pt idx="1">
                  <c:v>168.60718800000001</c:v>
                </c:pt>
                <c:pt idx="2">
                  <c:v>252.48718799999997</c:v>
                </c:pt>
                <c:pt idx="3">
                  <c:v>336.35880000000003</c:v>
                </c:pt>
                <c:pt idx="4">
                  <c:v>420.23879999999997</c:v>
                </c:pt>
                <c:pt idx="5">
                  <c:v>504.11879999999996</c:v>
                </c:pt>
                <c:pt idx="6">
                  <c:v>587.99879999999996</c:v>
                </c:pt>
                <c:pt idx="7">
                  <c:v>671.87880000000007</c:v>
                </c:pt>
                <c:pt idx="8">
                  <c:v>755.75879999999995</c:v>
                </c:pt>
                <c:pt idx="9">
                  <c:v>839.63880000000006</c:v>
                </c:pt>
                <c:pt idx="10">
                  <c:v>923.51879999999994</c:v>
                </c:pt>
                <c:pt idx="11">
                  <c:v>1007.3988000000001</c:v>
                </c:pt>
                <c:pt idx="12">
                  <c:v>1091.2788</c:v>
                </c:pt>
                <c:pt idx="13">
                  <c:v>1175.1587999999999</c:v>
                </c:pt>
                <c:pt idx="14">
                  <c:v>1259.0388</c:v>
                </c:pt>
                <c:pt idx="15">
                  <c:v>1342.9187999999999</c:v>
                </c:pt>
                <c:pt idx="16">
                  <c:v>1426.7988</c:v>
                </c:pt>
                <c:pt idx="17">
                  <c:v>1510.6787999999999</c:v>
                </c:pt>
                <c:pt idx="18">
                  <c:v>1594.5588</c:v>
                </c:pt>
                <c:pt idx="19">
                  <c:v>1678.4387999999999</c:v>
                </c:pt>
                <c:pt idx="20">
                  <c:v>1762.3188</c:v>
                </c:pt>
                <c:pt idx="21">
                  <c:v>1846.1987999999999</c:v>
                </c:pt>
                <c:pt idx="22">
                  <c:v>1930.0788</c:v>
                </c:pt>
                <c:pt idx="23">
                  <c:v>2013.9588000000001</c:v>
                </c:pt>
                <c:pt idx="24">
                  <c:v>2097.8388</c:v>
                </c:pt>
                <c:pt idx="25">
                  <c:v>2181.7188000000001</c:v>
                </c:pt>
                <c:pt idx="26">
                  <c:v>2265.5988000000002</c:v>
                </c:pt>
                <c:pt idx="27">
                  <c:v>2349.4788000000003</c:v>
                </c:pt>
                <c:pt idx="28">
                  <c:v>2433.3588</c:v>
                </c:pt>
                <c:pt idx="29">
                  <c:v>2517.2388000000001</c:v>
                </c:pt>
                <c:pt idx="30">
                  <c:v>2601.1188000000002</c:v>
                </c:pt>
                <c:pt idx="31">
                  <c:v>2684.9988000000003</c:v>
                </c:pt>
                <c:pt idx="32">
                  <c:v>2740.4993999999997</c:v>
                </c:pt>
                <c:pt idx="33">
                  <c:v>2796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F6B-422B-A611-E7CA38117C26}"/>
            </c:ext>
          </c:extLst>
        </c:ser>
        <c:ser>
          <c:idx val="4"/>
          <c:order val="4"/>
          <c:tx>
            <c:strRef>
              <c:f>'8m'!$R$2</c:f>
              <c:strCache>
                <c:ptCount val="1"/>
                <c:pt idx="0">
                  <c:v>bt/bb = 0.5 dt/db = 0.5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'8m'!$T$7:$T$56</c:f>
              <c:numCache>
                <c:formatCode>0.00</c:formatCode>
                <c:ptCount val="50"/>
                <c:pt idx="0">
                  <c:v>7.6398999999999995E-2</c:v>
                </c:pt>
                <c:pt idx="1">
                  <c:v>0.15497</c:v>
                </c:pt>
                <c:pt idx="2">
                  <c:v>0.23580000000000001</c:v>
                </c:pt>
                <c:pt idx="3">
                  <c:v>0.31899</c:v>
                </c:pt>
                <c:pt idx="4">
                  <c:v>0.40466000000000002</c:v>
                </c:pt>
                <c:pt idx="5">
                  <c:v>0.49291000000000001</c:v>
                </c:pt>
                <c:pt idx="6">
                  <c:v>0.58386000000000005</c:v>
                </c:pt>
                <c:pt idx="7">
                  <c:v>0.67764999999999997</c:v>
                </c:pt>
                <c:pt idx="8">
                  <c:v>0.77439999999999998</c:v>
                </c:pt>
                <c:pt idx="9">
                  <c:v>0.87426000000000004</c:v>
                </c:pt>
                <c:pt idx="10">
                  <c:v>0.97738999999999998</c:v>
                </c:pt>
                <c:pt idx="11">
                  <c:v>1.0839000000000001</c:v>
                </c:pt>
                <c:pt idx="12">
                  <c:v>1.1940999999999999</c:v>
                </c:pt>
                <c:pt idx="13">
                  <c:v>1.3081</c:v>
                </c:pt>
                <c:pt idx="14">
                  <c:v>1.4259999999999999</c:v>
                </c:pt>
                <c:pt idx="15">
                  <c:v>1.5482</c:v>
                </c:pt>
                <c:pt idx="16">
                  <c:v>1.6748000000000001</c:v>
                </c:pt>
                <c:pt idx="17">
                  <c:v>1.806</c:v>
                </c:pt>
                <c:pt idx="18">
                  <c:v>1.9422999999999999</c:v>
                </c:pt>
                <c:pt idx="19">
                  <c:v>2.0838000000000001</c:v>
                </c:pt>
                <c:pt idx="20">
                  <c:v>2.2307999999999999</c:v>
                </c:pt>
                <c:pt idx="21">
                  <c:v>2.3837000000000002</c:v>
                </c:pt>
                <c:pt idx="22">
                  <c:v>2.5428999999999999</c:v>
                </c:pt>
                <c:pt idx="23">
                  <c:v>2.7086999999999999</c:v>
                </c:pt>
                <c:pt idx="24">
                  <c:v>2.8816000000000002</c:v>
                </c:pt>
                <c:pt idx="25">
                  <c:v>3.0621</c:v>
                </c:pt>
                <c:pt idx="26">
                  <c:v>3.2505999999999999</c:v>
                </c:pt>
                <c:pt idx="27">
                  <c:v>3.4477000000000002</c:v>
                </c:pt>
                <c:pt idx="28">
                  <c:v>3.6539000000000001</c:v>
                </c:pt>
                <c:pt idx="29">
                  <c:v>3.8700999999999999</c:v>
                </c:pt>
                <c:pt idx="30">
                  <c:v>4.0968999999999998</c:v>
                </c:pt>
                <c:pt idx="31">
                  <c:v>4.335</c:v>
                </c:pt>
                <c:pt idx="32">
                  <c:v>4.5854999999999997</c:v>
                </c:pt>
                <c:pt idx="33">
                  <c:v>4.8491999999999997</c:v>
                </c:pt>
                <c:pt idx="34">
                  <c:v>5.1272000000000002</c:v>
                </c:pt>
                <c:pt idx="35">
                  <c:v>5.4207999999999998</c:v>
                </c:pt>
                <c:pt idx="36">
                  <c:v>5.7313000000000001</c:v>
                </c:pt>
                <c:pt idx="37">
                  <c:v>6.0602</c:v>
                </c:pt>
                <c:pt idx="38">
                  <c:v>6.4092000000000002</c:v>
                </c:pt>
                <c:pt idx="39">
                  <c:v>6.7803000000000004</c:v>
                </c:pt>
                <c:pt idx="40">
                  <c:v>7.1755000000000004</c:v>
                </c:pt>
                <c:pt idx="41">
                  <c:v>7.5972999999999997</c:v>
                </c:pt>
                <c:pt idx="42">
                  <c:v>8.0485000000000007</c:v>
                </c:pt>
                <c:pt idx="43">
                  <c:v>8.5324000000000009</c:v>
                </c:pt>
                <c:pt idx="44">
                  <c:v>9.0525000000000002</c:v>
                </c:pt>
                <c:pt idx="45">
                  <c:v>9.6130999999999993</c:v>
                </c:pt>
                <c:pt idx="46">
                  <c:v>10.218999999999999</c:v>
                </c:pt>
                <c:pt idx="47">
                  <c:v>10.877000000000001</c:v>
                </c:pt>
                <c:pt idx="48">
                  <c:v>11.731</c:v>
                </c:pt>
                <c:pt idx="49">
                  <c:v>15.471</c:v>
                </c:pt>
              </c:numCache>
            </c:numRef>
          </c:xVal>
          <c:yVal>
            <c:numRef>
              <c:f>'8m'!$S$7:$S$56</c:f>
              <c:numCache>
                <c:formatCode>0.00</c:formatCode>
                <c:ptCount val="50"/>
                <c:pt idx="0">
                  <c:v>59.32</c:v>
                </c:pt>
                <c:pt idx="1">
                  <c:v>118.64</c:v>
                </c:pt>
                <c:pt idx="2">
                  <c:v>177.95999999999998</c:v>
                </c:pt>
                <c:pt idx="3">
                  <c:v>237.28</c:v>
                </c:pt>
                <c:pt idx="4">
                  <c:v>296.60000000000002</c:v>
                </c:pt>
                <c:pt idx="5">
                  <c:v>355.91999999999996</c:v>
                </c:pt>
                <c:pt idx="6">
                  <c:v>415.24000000000007</c:v>
                </c:pt>
                <c:pt idx="7">
                  <c:v>474.56</c:v>
                </c:pt>
                <c:pt idx="8">
                  <c:v>533.88</c:v>
                </c:pt>
                <c:pt idx="9">
                  <c:v>593.20000000000005</c:v>
                </c:pt>
                <c:pt idx="10">
                  <c:v>652.52</c:v>
                </c:pt>
                <c:pt idx="11">
                  <c:v>711.83999999999992</c:v>
                </c:pt>
                <c:pt idx="12">
                  <c:v>771.16000000000008</c:v>
                </c:pt>
                <c:pt idx="13">
                  <c:v>830.48000000000013</c:v>
                </c:pt>
                <c:pt idx="14">
                  <c:v>889.8</c:v>
                </c:pt>
                <c:pt idx="15">
                  <c:v>949.12</c:v>
                </c:pt>
                <c:pt idx="16">
                  <c:v>1008.44</c:v>
                </c:pt>
                <c:pt idx="17">
                  <c:v>1067.76</c:v>
                </c:pt>
                <c:pt idx="18">
                  <c:v>1127.08</c:v>
                </c:pt>
                <c:pt idx="19">
                  <c:v>1186.4000000000001</c:v>
                </c:pt>
                <c:pt idx="20">
                  <c:v>1245.72</c:v>
                </c:pt>
                <c:pt idx="21">
                  <c:v>1305.04</c:v>
                </c:pt>
                <c:pt idx="22">
                  <c:v>1364.3600000000001</c:v>
                </c:pt>
                <c:pt idx="23">
                  <c:v>1423.6799999999998</c:v>
                </c:pt>
                <c:pt idx="24">
                  <c:v>1483</c:v>
                </c:pt>
                <c:pt idx="25">
                  <c:v>1542.3200000000002</c:v>
                </c:pt>
                <c:pt idx="26">
                  <c:v>1601.64</c:v>
                </c:pt>
                <c:pt idx="27">
                  <c:v>1660.9600000000003</c:v>
                </c:pt>
                <c:pt idx="28">
                  <c:v>1720.28</c:v>
                </c:pt>
                <c:pt idx="29">
                  <c:v>1779.6</c:v>
                </c:pt>
                <c:pt idx="30">
                  <c:v>1838.92</c:v>
                </c:pt>
                <c:pt idx="31">
                  <c:v>1898.24</c:v>
                </c:pt>
                <c:pt idx="32">
                  <c:v>1957.5600000000002</c:v>
                </c:pt>
                <c:pt idx="33">
                  <c:v>2016.88</c:v>
                </c:pt>
                <c:pt idx="34">
                  <c:v>2076.1999999999998</c:v>
                </c:pt>
                <c:pt idx="35">
                  <c:v>2135.52</c:v>
                </c:pt>
                <c:pt idx="36">
                  <c:v>2194.84</c:v>
                </c:pt>
                <c:pt idx="37">
                  <c:v>2254.16</c:v>
                </c:pt>
                <c:pt idx="38">
                  <c:v>2313.48</c:v>
                </c:pt>
                <c:pt idx="39">
                  <c:v>2372.8000000000002</c:v>
                </c:pt>
                <c:pt idx="40">
                  <c:v>2432.12</c:v>
                </c:pt>
                <c:pt idx="41">
                  <c:v>2491.44</c:v>
                </c:pt>
                <c:pt idx="42">
                  <c:v>2550.7599999999998</c:v>
                </c:pt>
                <c:pt idx="43">
                  <c:v>2610.08</c:v>
                </c:pt>
                <c:pt idx="44">
                  <c:v>2669.4</c:v>
                </c:pt>
                <c:pt idx="45">
                  <c:v>2728.7200000000003</c:v>
                </c:pt>
                <c:pt idx="46">
                  <c:v>2788.04</c:v>
                </c:pt>
                <c:pt idx="47">
                  <c:v>2847.3599999999997</c:v>
                </c:pt>
                <c:pt idx="48">
                  <c:v>2906.68</c:v>
                </c:pt>
                <c:pt idx="49">
                  <c:v>2966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F6B-422B-A611-E7CA38117C26}"/>
            </c:ext>
          </c:extLst>
        </c:ser>
        <c:ser>
          <c:idx val="5"/>
          <c:order val="5"/>
          <c:tx>
            <c:strRef>
              <c:f>'8m'!$V$2</c:f>
              <c:strCache>
                <c:ptCount val="1"/>
                <c:pt idx="0">
                  <c:v>bt/bb = 0.5 dt/db = 0.7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'8m'!$X$7:$X$56</c:f>
              <c:numCache>
                <c:formatCode>0.00</c:formatCode>
                <c:ptCount val="50"/>
                <c:pt idx="0">
                  <c:v>7.9067999999999999E-2</c:v>
                </c:pt>
                <c:pt idx="1">
                  <c:v>0.16045999999999999</c:v>
                </c:pt>
                <c:pt idx="2">
                  <c:v>0.24429999999999999</c:v>
                </c:pt>
                <c:pt idx="3">
                  <c:v>0.33067999999999997</c:v>
                </c:pt>
                <c:pt idx="4">
                  <c:v>0.41971999999999998</c:v>
                </c:pt>
                <c:pt idx="5">
                  <c:v>0.51156000000000001</c:v>
                </c:pt>
                <c:pt idx="6">
                  <c:v>0.60633000000000004</c:v>
                </c:pt>
                <c:pt idx="7">
                  <c:v>0.70416999999999996</c:v>
                </c:pt>
                <c:pt idx="8">
                  <c:v>0.80523</c:v>
                </c:pt>
                <c:pt idx="9">
                  <c:v>0.90968000000000004</c:v>
                </c:pt>
                <c:pt idx="10">
                  <c:v>1.0177</c:v>
                </c:pt>
                <c:pt idx="11">
                  <c:v>1.1294999999999999</c:v>
                </c:pt>
                <c:pt idx="12">
                  <c:v>1.2452000000000001</c:v>
                </c:pt>
                <c:pt idx="13">
                  <c:v>1.3651</c:v>
                </c:pt>
                <c:pt idx="14">
                  <c:v>1.4893000000000001</c:v>
                </c:pt>
                <c:pt idx="15">
                  <c:v>1.6183000000000001</c:v>
                </c:pt>
                <c:pt idx="16">
                  <c:v>1.7521</c:v>
                </c:pt>
                <c:pt idx="17">
                  <c:v>1.8911</c:v>
                </c:pt>
                <c:pt idx="18">
                  <c:v>2.0356999999999998</c:v>
                </c:pt>
                <c:pt idx="19">
                  <c:v>2.1861000000000002</c:v>
                </c:pt>
                <c:pt idx="20">
                  <c:v>2.3426999999999998</c:v>
                </c:pt>
                <c:pt idx="21">
                  <c:v>2.5059</c:v>
                </c:pt>
                <c:pt idx="22">
                  <c:v>2.6760999999999999</c:v>
                </c:pt>
                <c:pt idx="23">
                  <c:v>2.8538999999999999</c:v>
                </c:pt>
                <c:pt idx="24">
                  <c:v>3.0396999999999998</c:v>
                </c:pt>
                <c:pt idx="25">
                  <c:v>3.234</c:v>
                </c:pt>
                <c:pt idx="26">
                  <c:v>3.4375</c:v>
                </c:pt>
                <c:pt idx="27">
                  <c:v>3.6509</c:v>
                </c:pt>
                <c:pt idx="28">
                  <c:v>3.8748999999999998</c:v>
                </c:pt>
                <c:pt idx="29">
                  <c:v>4.1102999999999996</c:v>
                </c:pt>
                <c:pt idx="30">
                  <c:v>4.3578999999999999</c:v>
                </c:pt>
                <c:pt idx="31">
                  <c:v>4.6189</c:v>
                </c:pt>
                <c:pt idx="32">
                  <c:v>4.8941999999999997</c:v>
                </c:pt>
                <c:pt idx="33">
                  <c:v>5.1851000000000003</c:v>
                </c:pt>
                <c:pt idx="34">
                  <c:v>5.4931000000000001</c:v>
                </c:pt>
                <c:pt idx="35">
                  <c:v>5.8196000000000003</c:v>
                </c:pt>
                <c:pt idx="36">
                  <c:v>6.1662999999999997</c:v>
                </c:pt>
                <c:pt idx="37">
                  <c:v>6.5353000000000003</c:v>
                </c:pt>
                <c:pt idx="38">
                  <c:v>6.9287000000000001</c:v>
                </c:pt>
                <c:pt idx="39">
                  <c:v>7.3491</c:v>
                </c:pt>
                <c:pt idx="40">
                  <c:v>7.7991999999999999</c:v>
                </c:pt>
                <c:pt idx="41">
                  <c:v>8.2825000000000006</c:v>
                </c:pt>
                <c:pt idx="42">
                  <c:v>8.8026</c:v>
                </c:pt>
                <c:pt idx="43">
                  <c:v>9.3641000000000005</c:v>
                </c:pt>
                <c:pt idx="44">
                  <c:v>9.9720999999999993</c:v>
                </c:pt>
                <c:pt idx="45">
                  <c:v>10.632</c:v>
                </c:pt>
                <c:pt idx="46">
                  <c:v>11.352</c:v>
                </c:pt>
                <c:pt idx="47">
                  <c:v>12.14</c:v>
                </c:pt>
                <c:pt idx="48">
                  <c:v>13.127000000000001</c:v>
                </c:pt>
                <c:pt idx="49">
                  <c:v>16.920000000000002</c:v>
                </c:pt>
              </c:numCache>
            </c:numRef>
          </c:xVal>
          <c:yVal>
            <c:numRef>
              <c:f>'8m'!$W$7:$W$56</c:f>
              <c:numCache>
                <c:formatCode>0.00</c:formatCode>
                <c:ptCount val="50"/>
                <c:pt idx="0">
                  <c:v>61.46</c:v>
                </c:pt>
                <c:pt idx="1">
                  <c:v>122.92</c:v>
                </c:pt>
                <c:pt idx="2">
                  <c:v>184.38</c:v>
                </c:pt>
                <c:pt idx="3">
                  <c:v>245.84</c:v>
                </c:pt>
                <c:pt idx="4">
                  <c:v>307.3</c:v>
                </c:pt>
                <c:pt idx="5">
                  <c:v>368.76</c:v>
                </c:pt>
                <c:pt idx="6">
                  <c:v>430.22</c:v>
                </c:pt>
                <c:pt idx="7">
                  <c:v>491.68</c:v>
                </c:pt>
                <c:pt idx="8">
                  <c:v>553.14</c:v>
                </c:pt>
                <c:pt idx="9">
                  <c:v>614.6</c:v>
                </c:pt>
                <c:pt idx="10">
                  <c:v>676.06000000000006</c:v>
                </c:pt>
                <c:pt idx="11">
                  <c:v>737.52</c:v>
                </c:pt>
                <c:pt idx="12">
                  <c:v>798.98</c:v>
                </c:pt>
                <c:pt idx="13">
                  <c:v>860.44</c:v>
                </c:pt>
                <c:pt idx="14">
                  <c:v>921.9</c:v>
                </c:pt>
                <c:pt idx="15">
                  <c:v>983.36</c:v>
                </c:pt>
                <c:pt idx="16">
                  <c:v>1044.8200000000002</c:v>
                </c:pt>
                <c:pt idx="17">
                  <c:v>1106.28</c:v>
                </c:pt>
                <c:pt idx="18">
                  <c:v>1167.74</c:v>
                </c:pt>
                <c:pt idx="19">
                  <c:v>1229.2</c:v>
                </c:pt>
                <c:pt idx="20">
                  <c:v>1290.6599999999999</c:v>
                </c:pt>
                <c:pt idx="21">
                  <c:v>1352.1200000000001</c:v>
                </c:pt>
                <c:pt idx="22">
                  <c:v>1413.5800000000002</c:v>
                </c:pt>
                <c:pt idx="23">
                  <c:v>1475.04</c:v>
                </c:pt>
                <c:pt idx="24">
                  <c:v>1536.5</c:v>
                </c:pt>
                <c:pt idx="25">
                  <c:v>1597.96</c:v>
                </c:pt>
                <c:pt idx="26">
                  <c:v>1659.42</c:v>
                </c:pt>
                <c:pt idx="27">
                  <c:v>1720.88</c:v>
                </c:pt>
                <c:pt idx="28">
                  <c:v>1782.34</c:v>
                </c:pt>
                <c:pt idx="29">
                  <c:v>1843.8</c:v>
                </c:pt>
                <c:pt idx="30">
                  <c:v>1905.26</c:v>
                </c:pt>
                <c:pt idx="31">
                  <c:v>1966.72</c:v>
                </c:pt>
                <c:pt idx="32">
                  <c:v>2028.18</c:v>
                </c:pt>
                <c:pt idx="33">
                  <c:v>2089.6400000000003</c:v>
                </c:pt>
                <c:pt idx="34">
                  <c:v>2151.1</c:v>
                </c:pt>
                <c:pt idx="35">
                  <c:v>2212.56</c:v>
                </c:pt>
                <c:pt idx="36">
                  <c:v>2274.02</c:v>
                </c:pt>
                <c:pt idx="37">
                  <c:v>2335.48</c:v>
                </c:pt>
                <c:pt idx="38">
                  <c:v>2396.94</c:v>
                </c:pt>
                <c:pt idx="39">
                  <c:v>2458.4</c:v>
                </c:pt>
                <c:pt idx="40">
                  <c:v>2519.8599999999997</c:v>
                </c:pt>
                <c:pt idx="41">
                  <c:v>2581.3199999999997</c:v>
                </c:pt>
                <c:pt idx="42">
                  <c:v>2642.7799999999997</c:v>
                </c:pt>
                <c:pt idx="43">
                  <c:v>2704.2400000000002</c:v>
                </c:pt>
                <c:pt idx="44">
                  <c:v>2765.7000000000003</c:v>
                </c:pt>
                <c:pt idx="45">
                  <c:v>2827.1600000000003</c:v>
                </c:pt>
                <c:pt idx="46">
                  <c:v>2888.62</c:v>
                </c:pt>
                <c:pt idx="47">
                  <c:v>2950.08</c:v>
                </c:pt>
                <c:pt idx="48">
                  <c:v>3011.54</c:v>
                </c:pt>
                <c:pt idx="49">
                  <c:v>3073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F6B-422B-A611-E7CA38117C26}"/>
            </c:ext>
          </c:extLst>
        </c:ser>
        <c:ser>
          <c:idx val="6"/>
          <c:order val="6"/>
          <c:tx>
            <c:strRef>
              <c:f>'8m'!$Z$2</c:f>
              <c:strCache>
                <c:ptCount val="1"/>
                <c:pt idx="0">
                  <c:v>bt/bb = 0.7 dt/db = 0.3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'8m'!$AB$7:$AB$56</c:f>
              <c:numCache>
                <c:formatCode>0.00</c:formatCode>
                <c:ptCount val="50"/>
                <c:pt idx="0">
                  <c:v>2.9523000000000001E-2</c:v>
                </c:pt>
                <c:pt idx="1">
                  <c:v>5.9360999999999997E-2</c:v>
                </c:pt>
                <c:pt idx="2">
                  <c:v>0.10471999999999999</c:v>
                </c:pt>
                <c:pt idx="3">
                  <c:v>0.16635</c:v>
                </c:pt>
                <c:pt idx="4">
                  <c:v>0.22933999999999999</c:v>
                </c:pt>
                <c:pt idx="5">
                  <c:v>0.29374</c:v>
                </c:pt>
                <c:pt idx="6">
                  <c:v>0.35959000000000002</c:v>
                </c:pt>
                <c:pt idx="7">
                  <c:v>0.42693999999999999</c:v>
                </c:pt>
                <c:pt idx="8">
                  <c:v>0.49585000000000001</c:v>
                </c:pt>
                <c:pt idx="9">
                  <c:v>0.56637999999999999</c:v>
                </c:pt>
                <c:pt idx="10">
                  <c:v>0.63856999999999997</c:v>
                </c:pt>
                <c:pt idx="11">
                  <c:v>0.71250000000000002</c:v>
                </c:pt>
                <c:pt idx="12">
                  <c:v>0.78822000000000003</c:v>
                </c:pt>
                <c:pt idx="13">
                  <c:v>0.86580999999999997</c:v>
                </c:pt>
                <c:pt idx="14">
                  <c:v>0.94533</c:v>
                </c:pt>
                <c:pt idx="15">
                  <c:v>1.0268999999999999</c:v>
                </c:pt>
                <c:pt idx="16">
                  <c:v>1.1105</c:v>
                </c:pt>
                <c:pt idx="17">
                  <c:v>1.1962999999999999</c:v>
                </c:pt>
                <c:pt idx="18">
                  <c:v>1.2843</c:v>
                </c:pt>
                <c:pt idx="19">
                  <c:v>1.3747</c:v>
                </c:pt>
                <c:pt idx="20">
                  <c:v>1.4675</c:v>
                </c:pt>
                <c:pt idx="21">
                  <c:v>1.5629</c:v>
                </c:pt>
                <c:pt idx="22">
                  <c:v>1.661</c:v>
                </c:pt>
                <c:pt idx="23">
                  <c:v>1.7618</c:v>
                </c:pt>
                <c:pt idx="24">
                  <c:v>1.8653999999999999</c:v>
                </c:pt>
                <c:pt idx="25">
                  <c:v>1.9722</c:v>
                </c:pt>
                <c:pt idx="26">
                  <c:v>2.0819999999999999</c:v>
                </c:pt>
                <c:pt idx="27">
                  <c:v>2.1951999999999998</c:v>
                </c:pt>
                <c:pt idx="28">
                  <c:v>2.3117999999999999</c:v>
                </c:pt>
                <c:pt idx="29">
                  <c:v>2.4319999999999999</c:v>
                </c:pt>
                <c:pt idx="30">
                  <c:v>2.5558999999999998</c:v>
                </c:pt>
                <c:pt idx="31">
                  <c:v>2.6839</c:v>
                </c:pt>
                <c:pt idx="32">
                  <c:v>2.8159999999999998</c:v>
                </c:pt>
                <c:pt idx="33">
                  <c:v>2.9525000000000001</c:v>
                </c:pt>
                <c:pt idx="34">
                  <c:v>3.0935000000000001</c:v>
                </c:pt>
                <c:pt idx="35">
                  <c:v>3.2393999999999998</c:v>
                </c:pt>
                <c:pt idx="36">
                  <c:v>3.3902999999999999</c:v>
                </c:pt>
                <c:pt idx="37">
                  <c:v>3.5467</c:v>
                </c:pt>
                <c:pt idx="38">
                  <c:v>3.7086000000000001</c:v>
                </c:pt>
                <c:pt idx="39">
                  <c:v>3.8765000000000001</c:v>
                </c:pt>
                <c:pt idx="40">
                  <c:v>4.0507</c:v>
                </c:pt>
                <c:pt idx="41">
                  <c:v>4.2316000000000003</c:v>
                </c:pt>
                <c:pt idx="42">
                  <c:v>4.4195000000000002</c:v>
                </c:pt>
                <c:pt idx="43">
                  <c:v>4.6148999999999996</c:v>
                </c:pt>
                <c:pt idx="44">
                  <c:v>4.8182</c:v>
                </c:pt>
                <c:pt idx="45">
                  <c:v>5.0298999999999996</c:v>
                </c:pt>
                <c:pt idx="46">
                  <c:v>5.2506000000000004</c:v>
                </c:pt>
                <c:pt idx="47">
                  <c:v>5.4808000000000003</c:v>
                </c:pt>
                <c:pt idx="48">
                  <c:v>5.7213000000000003</c:v>
                </c:pt>
                <c:pt idx="49">
                  <c:v>5.9725999999999999</c:v>
                </c:pt>
              </c:numCache>
            </c:numRef>
          </c:xVal>
          <c:yVal>
            <c:numRef>
              <c:f>'8m'!$AA$7:$AA$56</c:f>
              <c:numCache>
                <c:formatCode>0.00</c:formatCode>
                <c:ptCount val="50"/>
                <c:pt idx="0">
                  <c:v>36.869999999999997</c:v>
                </c:pt>
                <c:pt idx="1">
                  <c:v>73.739999999999995</c:v>
                </c:pt>
                <c:pt idx="2">
                  <c:v>129.04500000000002</c:v>
                </c:pt>
                <c:pt idx="3">
                  <c:v>202.785</c:v>
                </c:pt>
                <c:pt idx="4">
                  <c:v>276.52499999999998</c:v>
                </c:pt>
                <c:pt idx="5">
                  <c:v>350.26499999999999</c:v>
                </c:pt>
                <c:pt idx="6">
                  <c:v>424.005</c:v>
                </c:pt>
                <c:pt idx="7">
                  <c:v>497.745</c:v>
                </c:pt>
                <c:pt idx="8">
                  <c:v>571.48500000000001</c:v>
                </c:pt>
                <c:pt idx="9">
                  <c:v>645.22499999999991</c:v>
                </c:pt>
                <c:pt idx="10">
                  <c:v>718.96500000000003</c:v>
                </c:pt>
                <c:pt idx="11">
                  <c:v>792.70500000000004</c:v>
                </c:pt>
                <c:pt idx="12">
                  <c:v>866.44499999999994</c:v>
                </c:pt>
                <c:pt idx="13">
                  <c:v>940.18500000000006</c:v>
                </c:pt>
                <c:pt idx="14">
                  <c:v>1013.9250000000001</c:v>
                </c:pt>
                <c:pt idx="15">
                  <c:v>1087.665</c:v>
                </c:pt>
                <c:pt idx="16">
                  <c:v>1161.405</c:v>
                </c:pt>
                <c:pt idx="17">
                  <c:v>1235.145</c:v>
                </c:pt>
                <c:pt idx="18">
                  <c:v>1308.885</c:v>
                </c:pt>
                <c:pt idx="19">
                  <c:v>1382.625</c:v>
                </c:pt>
                <c:pt idx="20">
                  <c:v>1456.365</c:v>
                </c:pt>
                <c:pt idx="21">
                  <c:v>1530.105</c:v>
                </c:pt>
                <c:pt idx="22">
                  <c:v>1603.845</c:v>
                </c:pt>
                <c:pt idx="23">
                  <c:v>1677.585</c:v>
                </c:pt>
                <c:pt idx="24">
                  <c:v>1751.3249999999998</c:v>
                </c:pt>
                <c:pt idx="25">
                  <c:v>1825.0650000000001</c:v>
                </c:pt>
                <c:pt idx="26">
                  <c:v>1898.8050000000001</c:v>
                </c:pt>
                <c:pt idx="27">
                  <c:v>1972.5450000000001</c:v>
                </c:pt>
                <c:pt idx="28">
                  <c:v>2046.2850000000001</c:v>
                </c:pt>
                <c:pt idx="29">
                  <c:v>2120.0249999999996</c:v>
                </c:pt>
                <c:pt idx="30">
                  <c:v>2193.7649999999999</c:v>
                </c:pt>
                <c:pt idx="31">
                  <c:v>2267.5050000000001</c:v>
                </c:pt>
                <c:pt idx="32">
                  <c:v>2341.2449999999999</c:v>
                </c:pt>
                <c:pt idx="33">
                  <c:v>2414.9850000000001</c:v>
                </c:pt>
                <c:pt idx="34">
                  <c:v>2488.7250000000004</c:v>
                </c:pt>
                <c:pt idx="35">
                  <c:v>2562.4649999999997</c:v>
                </c:pt>
                <c:pt idx="36">
                  <c:v>2636.2049999999999</c:v>
                </c:pt>
                <c:pt idx="37">
                  <c:v>2709.9450000000002</c:v>
                </c:pt>
                <c:pt idx="38">
                  <c:v>2783.6849999999999</c:v>
                </c:pt>
                <c:pt idx="39">
                  <c:v>2857.4250000000002</c:v>
                </c:pt>
                <c:pt idx="40">
                  <c:v>2931.165</c:v>
                </c:pt>
                <c:pt idx="41">
                  <c:v>3004.9049999999997</c:v>
                </c:pt>
                <c:pt idx="42">
                  <c:v>3078.645</c:v>
                </c:pt>
                <c:pt idx="43">
                  <c:v>3152.3849999999998</c:v>
                </c:pt>
                <c:pt idx="44">
                  <c:v>3226.125</c:v>
                </c:pt>
                <c:pt idx="45">
                  <c:v>3299.8650000000002</c:v>
                </c:pt>
                <c:pt idx="46">
                  <c:v>3373.605</c:v>
                </c:pt>
                <c:pt idx="47">
                  <c:v>3447.3450000000003</c:v>
                </c:pt>
                <c:pt idx="48">
                  <c:v>3521.085</c:v>
                </c:pt>
                <c:pt idx="49">
                  <c:v>3594.8249999999998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F6B-422B-A611-E7CA38117C26}"/>
            </c:ext>
          </c:extLst>
        </c:ser>
        <c:ser>
          <c:idx val="7"/>
          <c:order val="7"/>
          <c:tx>
            <c:strRef>
              <c:f>'8m'!$AD$2</c:f>
              <c:strCache>
                <c:ptCount val="1"/>
                <c:pt idx="0">
                  <c:v>bt/bb = 0.7 dt/db = 0.5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'8m'!$AF$7:$AF$56</c:f>
              <c:numCache>
                <c:formatCode>0.00</c:formatCode>
                <c:ptCount val="50"/>
                <c:pt idx="0">
                  <c:v>6.4499000000000001E-2</c:v>
                </c:pt>
                <c:pt idx="1">
                  <c:v>0.13052</c:v>
                </c:pt>
                <c:pt idx="2">
                  <c:v>0.19811000000000001</c:v>
                </c:pt>
                <c:pt idx="3">
                  <c:v>0.26733000000000001</c:v>
                </c:pt>
                <c:pt idx="4">
                  <c:v>0.33825</c:v>
                </c:pt>
                <c:pt idx="5">
                  <c:v>0.41093000000000002</c:v>
                </c:pt>
                <c:pt idx="6">
                  <c:v>0.48542999999999997</c:v>
                </c:pt>
                <c:pt idx="7">
                  <c:v>0.56183000000000005</c:v>
                </c:pt>
                <c:pt idx="8">
                  <c:v>0.64019999999999999</c:v>
                </c:pt>
                <c:pt idx="9">
                  <c:v>0.72062000000000004</c:v>
                </c:pt>
                <c:pt idx="10">
                  <c:v>0.80317000000000005</c:v>
                </c:pt>
                <c:pt idx="11">
                  <c:v>0.88793999999999995</c:v>
                </c:pt>
                <c:pt idx="12">
                  <c:v>0.97502</c:v>
                </c:pt>
                <c:pt idx="13">
                  <c:v>1.0645</c:v>
                </c:pt>
                <c:pt idx="14">
                  <c:v>1.1565000000000001</c:v>
                </c:pt>
                <c:pt idx="15">
                  <c:v>1.2511000000000001</c:v>
                </c:pt>
                <c:pt idx="16">
                  <c:v>1.3485</c:v>
                </c:pt>
                <c:pt idx="17">
                  <c:v>1.4487000000000001</c:v>
                </c:pt>
                <c:pt idx="18">
                  <c:v>1.5519000000000001</c:v>
                </c:pt>
                <c:pt idx="19">
                  <c:v>1.6581999999999999</c:v>
                </c:pt>
                <c:pt idx="20">
                  <c:v>1.7678</c:v>
                </c:pt>
                <c:pt idx="21">
                  <c:v>1.8809</c:v>
                </c:pt>
                <c:pt idx="22">
                  <c:v>1.9975000000000001</c:v>
                </c:pt>
                <c:pt idx="23">
                  <c:v>2.1177999999999999</c:v>
                </c:pt>
                <c:pt idx="24">
                  <c:v>2.2422</c:v>
                </c:pt>
                <c:pt idx="25">
                  <c:v>2.3706999999999998</c:v>
                </c:pt>
                <c:pt idx="26">
                  <c:v>2.5034999999999998</c:v>
                </c:pt>
                <c:pt idx="27">
                  <c:v>2.641</c:v>
                </c:pt>
                <c:pt idx="28">
                  <c:v>2.7831999999999999</c:v>
                </c:pt>
                <c:pt idx="29">
                  <c:v>2.9306000000000001</c:v>
                </c:pt>
                <c:pt idx="30">
                  <c:v>3.0834000000000001</c:v>
                </c:pt>
                <c:pt idx="31">
                  <c:v>3.2418999999999998</c:v>
                </c:pt>
                <c:pt idx="32">
                  <c:v>3.4062999999999999</c:v>
                </c:pt>
                <c:pt idx="33">
                  <c:v>3.5771999999999999</c:v>
                </c:pt>
                <c:pt idx="34">
                  <c:v>3.7547999999999999</c:v>
                </c:pt>
                <c:pt idx="35">
                  <c:v>3.9394999999999998</c:v>
                </c:pt>
                <c:pt idx="36">
                  <c:v>4.1318999999999999</c:v>
                </c:pt>
                <c:pt idx="37">
                  <c:v>4.3323</c:v>
                </c:pt>
                <c:pt idx="38">
                  <c:v>4.5414000000000003</c:v>
                </c:pt>
                <c:pt idx="39">
                  <c:v>4.7595999999999998</c:v>
                </c:pt>
                <c:pt idx="40">
                  <c:v>4.9877000000000002</c:v>
                </c:pt>
                <c:pt idx="41">
                  <c:v>5.2262000000000004</c:v>
                </c:pt>
                <c:pt idx="42">
                  <c:v>5.4759000000000002</c:v>
                </c:pt>
                <c:pt idx="43">
                  <c:v>5.7377000000000002</c:v>
                </c:pt>
                <c:pt idx="44">
                  <c:v>6.0124000000000004</c:v>
                </c:pt>
                <c:pt idx="45">
                  <c:v>6.3010999999999999</c:v>
                </c:pt>
                <c:pt idx="46">
                  <c:v>6.6048</c:v>
                </c:pt>
                <c:pt idx="47">
                  <c:v>6.9246999999999996</c:v>
                </c:pt>
                <c:pt idx="48">
                  <c:v>7.3604000000000003</c:v>
                </c:pt>
                <c:pt idx="49">
                  <c:v>7.8173000000000004</c:v>
                </c:pt>
              </c:numCache>
            </c:numRef>
          </c:xVal>
          <c:yVal>
            <c:numRef>
              <c:f>'8m'!$AE$7:$AE$56</c:f>
              <c:numCache>
                <c:formatCode>0.00</c:formatCode>
                <c:ptCount val="50"/>
                <c:pt idx="0">
                  <c:v>80.2</c:v>
                </c:pt>
                <c:pt idx="1">
                  <c:v>160.4</c:v>
                </c:pt>
                <c:pt idx="2">
                  <c:v>240.6</c:v>
                </c:pt>
                <c:pt idx="3">
                  <c:v>320.8</c:v>
                </c:pt>
                <c:pt idx="4">
                  <c:v>401</c:v>
                </c:pt>
                <c:pt idx="5">
                  <c:v>481.2</c:v>
                </c:pt>
                <c:pt idx="6">
                  <c:v>561.40000000000009</c:v>
                </c:pt>
                <c:pt idx="7">
                  <c:v>641.6</c:v>
                </c:pt>
                <c:pt idx="8">
                  <c:v>721.8</c:v>
                </c:pt>
                <c:pt idx="9">
                  <c:v>802</c:v>
                </c:pt>
                <c:pt idx="10">
                  <c:v>882.2</c:v>
                </c:pt>
                <c:pt idx="11">
                  <c:v>962.4</c:v>
                </c:pt>
                <c:pt idx="12">
                  <c:v>1042.6000000000001</c:v>
                </c:pt>
                <c:pt idx="13">
                  <c:v>1122.8000000000002</c:v>
                </c:pt>
                <c:pt idx="14">
                  <c:v>1203</c:v>
                </c:pt>
                <c:pt idx="15">
                  <c:v>1283.2</c:v>
                </c:pt>
                <c:pt idx="16">
                  <c:v>1363.4</c:v>
                </c:pt>
                <c:pt idx="17">
                  <c:v>1443.6</c:v>
                </c:pt>
                <c:pt idx="18">
                  <c:v>1523.8</c:v>
                </c:pt>
                <c:pt idx="19">
                  <c:v>1604</c:v>
                </c:pt>
                <c:pt idx="20">
                  <c:v>1684.2</c:v>
                </c:pt>
                <c:pt idx="21">
                  <c:v>1764.4</c:v>
                </c:pt>
                <c:pt idx="22">
                  <c:v>1844.6000000000001</c:v>
                </c:pt>
                <c:pt idx="23">
                  <c:v>1924.8</c:v>
                </c:pt>
                <c:pt idx="24">
                  <c:v>2005</c:v>
                </c:pt>
                <c:pt idx="25">
                  <c:v>2085.2000000000003</c:v>
                </c:pt>
                <c:pt idx="26">
                  <c:v>2165.4</c:v>
                </c:pt>
                <c:pt idx="27">
                  <c:v>2245.6000000000004</c:v>
                </c:pt>
                <c:pt idx="28">
                  <c:v>2325.7999999999997</c:v>
                </c:pt>
                <c:pt idx="29">
                  <c:v>2406</c:v>
                </c:pt>
                <c:pt idx="30">
                  <c:v>2486.1999999999998</c:v>
                </c:pt>
                <c:pt idx="31">
                  <c:v>2566.4</c:v>
                </c:pt>
                <c:pt idx="32">
                  <c:v>2646.6</c:v>
                </c:pt>
                <c:pt idx="33">
                  <c:v>2726.8</c:v>
                </c:pt>
                <c:pt idx="34">
                  <c:v>2807</c:v>
                </c:pt>
                <c:pt idx="35">
                  <c:v>2887.2</c:v>
                </c:pt>
                <c:pt idx="36">
                  <c:v>2967.4</c:v>
                </c:pt>
                <c:pt idx="37">
                  <c:v>3047.6</c:v>
                </c:pt>
                <c:pt idx="38">
                  <c:v>3127.8</c:v>
                </c:pt>
                <c:pt idx="39">
                  <c:v>3208</c:v>
                </c:pt>
                <c:pt idx="40">
                  <c:v>3288.2</c:v>
                </c:pt>
                <c:pt idx="41">
                  <c:v>3368.4</c:v>
                </c:pt>
                <c:pt idx="42">
                  <c:v>3448.6</c:v>
                </c:pt>
                <c:pt idx="43">
                  <c:v>3528.8</c:v>
                </c:pt>
                <c:pt idx="44">
                  <c:v>3609</c:v>
                </c:pt>
                <c:pt idx="45">
                  <c:v>3689.2000000000003</c:v>
                </c:pt>
                <c:pt idx="46">
                  <c:v>3769.3999999999996</c:v>
                </c:pt>
                <c:pt idx="47">
                  <c:v>3849.6</c:v>
                </c:pt>
                <c:pt idx="48">
                  <c:v>3929.7999999999997</c:v>
                </c:pt>
                <c:pt idx="49">
                  <c:v>3969.9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F6B-422B-A611-E7CA38117C26}"/>
            </c:ext>
          </c:extLst>
        </c:ser>
        <c:ser>
          <c:idx val="8"/>
          <c:order val="8"/>
          <c:tx>
            <c:strRef>
              <c:f>'8m'!$AH$2</c:f>
              <c:strCache>
                <c:ptCount val="1"/>
                <c:pt idx="0">
                  <c:v>bt/db = 0.7 dt/db = 0.7</c:v>
                </c:pt>
              </c:strCache>
            </c:strRef>
          </c:tx>
          <c:spPr>
            <a:ln w="38100" cap="rnd" cmpd="tri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'8m'!$AJ$7:$AJ$56</c:f>
              <c:numCache>
                <c:formatCode>0.00</c:formatCode>
                <c:ptCount val="50"/>
                <c:pt idx="0">
                  <c:v>6.7188999999999999E-2</c:v>
                </c:pt>
                <c:pt idx="1">
                  <c:v>0.13603000000000001</c:v>
                </c:pt>
                <c:pt idx="2">
                  <c:v>0.20660000000000001</c:v>
                </c:pt>
                <c:pt idx="3">
                  <c:v>0.27894000000000002</c:v>
                </c:pt>
                <c:pt idx="4">
                  <c:v>0.35314000000000001</c:v>
                </c:pt>
                <c:pt idx="5">
                  <c:v>0.42926999999999998</c:v>
                </c:pt>
                <c:pt idx="6">
                  <c:v>0.50739999999999996</c:v>
                </c:pt>
                <c:pt idx="7">
                  <c:v>0.58760999999999997</c:v>
                </c:pt>
                <c:pt idx="8">
                  <c:v>0.67</c:v>
                </c:pt>
                <c:pt idx="9">
                  <c:v>0.75465000000000004</c:v>
                </c:pt>
                <c:pt idx="10">
                  <c:v>0.84165999999999996</c:v>
                </c:pt>
                <c:pt idx="11">
                  <c:v>0.93113000000000001</c:v>
                </c:pt>
                <c:pt idx="12">
                  <c:v>1.0232000000000001</c:v>
                </c:pt>
                <c:pt idx="13">
                  <c:v>1.1178999999999999</c:v>
                </c:pt>
                <c:pt idx="14">
                  <c:v>1.2154</c:v>
                </c:pt>
                <c:pt idx="15">
                  <c:v>1.3159000000000001</c:v>
                </c:pt>
                <c:pt idx="16">
                  <c:v>1.4194</c:v>
                </c:pt>
                <c:pt idx="17">
                  <c:v>1.5261</c:v>
                </c:pt>
                <c:pt idx="18">
                  <c:v>1.6362000000000001</c:v>
                </c:pt>
                <c:pt idx="19">
                  <c:v>1.7498</c:v>
                </c:pt>
                <c:pt idx="20">
                  <c:v>1.8672</c:v>
                </c:pt>
                <c:pt idx="21">
                  <c:v>1.9883999999999999</c:v>
                </c:pt>
                <c:pt idx="22">
                  <c:v>2.1137000000000001</c:v>
                </c:pt>
                <c:pt idx="23">
                  <c:v>2.2433000000000001</c:v>
                </c:pt>
                <c:pt idx="24">
                  <c:v>2.3774000000000002</c:v>
                </c:pt>
                <c:pt idx="25">
                  <c:v>2.5163000000000002</c:v>
                </c:pt>
                <c:pt idx="26">
                  <c:v>2.6602000000000001</c:v>
                </c:pt>
                <c:pt idx="27">
                  <c:v>2.8094000000000001</c:v>
                </c:pt>
                <c:pt idx="28">
                  <c:v>2.9643000000000002</c:v>
                </c:pt>
                <c:pt idx="29">
                  <c:v>3.1251000000000002</c:v>
                </c:pt>
                <c:pt idx="30">
                  <c:v>3.2921999999999998</c:v>
                </c:pt>
                <c:pt idx="31">
                  <c:v>3.4659</c:v>
                </c:pt>
                <c:pt idx="32">
                  <c:v>3.6467000000000001</c:v>
                </c:pt>
                <c:pt idx="33">
                  <c:v>3.8351000000000002</c:v>
                </c:pt>
                <c:pt idx="34">
                  <c:v>4.0315000000000003</c:v>
                </c:pt>
                <c:pt idx="35">
                  <c:v>4.2363999999999997</c:v>
                </c:pt>
                <c:pt idx="36">
                  <c:v>4.4504000000000001</c:v>
                </c:pt>
                <c:pt idx="37">
                  <c:v>4.6741000000000001</c:v>
                </c:pt>
                <c:pt idx="38">
                  <c:v>4.9082999999999997</c:v>
                </c:pt>
                <c:pt idx="39">
                  <c:v>5.1536999999999997</c:v>
                </c:pt>
                <c:pt idx="40">
                  <c:v>5.4109999999999996</c:v>
                </c:pt>
                <c:pt idx="41">
                  <c:v>5.6811999999999996</c:v>
                </c:pt>
                <c:pt idx="42">
                  <c:v>5.9653</c:v>
                </c:pt>
                <c:pt idx="43">
                  <c:v>6.2645</c:v>
                </c:pt>
                <c:pt idx="44">
                  <c:v>6.5797999999999996</c:v>
                </c:pt>
                <c:pt idx="45">
                  <c:v>6.9127999999999998</c:v>
                </c:pt>
                <c:pt idx="46">
                  <c:v>7.2648000000000001</c:v>
                </c:pt>
                <c:pt idx="47">
                  <c:v>7.6376999999999997</c:v>
                </c:pt>
                <c:pt idx="48">
                  <c:v>8.1452000000000009</c:v>
                </c:pt>
                <c:pt idx="49">
                  <c:v>11.484999999999999</c:v>
                </c:pt>
              </c:numCache>
            </c:numRef>
          </c:xVal>
          <c:yVal>
            <c:numRef>
              <c:f>'8m'!$AI$7:$AI$56</c:f>
              <c:numCache>
                <c:formatCode>0.00</c:formatCode>
                <c:ptCount val="50"/>
                <c:pt idx="0">
                  <c:v>83.68</c:v>
                </c:pt>
                <c:pt idx="1">
                  <c:v>167.36</c:v>
                </c:pt>
                <c:pt idx="2">
                  <c:v>251.04</c:v>
                </c:pt>
                <c:pt idx="3">
                  <c:v>334.72</c:v>
                </c:pt>
                <c:pt idx="4">
                  <c:v>418.40000000000003</c:v>
                </c:pt>
                <c:pt idx="5">
                  <c:v>502.08</c:v>
                </c:pt>
                <c:pt idx="6">
                  <c:v>585.7600000000001</c:v>
                </c:pt>
                <c:pt idx="7">
                  <c:v>669.44</c:v>
                </c:pt>
                <c:pt idx="8">
                  <c:v>753.12</c:v>
                </c:pt>
                <c:pt idx="9">
                  <c:v>836.80000000000007</c:v>
                </c:pt>
                <c:pt idx="10">
                  <c:v>920.48</c:v>
                </c:pt>
                <c:pt idx="11">
                  <c:v>1004.16</c:v>
                </c:pt>
                <c:pt idx="12">
                  <c:v>1087.8400000000001</c:v>
                </c:pt>
                <c:pt idx="13">
                  <c:v>1171.5200000000002</c:v>
                </c:pt>
                <c:pt idx="14">
                  <c:v>1255.2</c:v>
                </c:pt>
                <c:pt idx="15">
                  <c:v>1338.88</c:v>
                </c:pt>
                <c:pt idx="16">
                  <c:v>1422.5600000000002</c:v>
                </c:pt>
                <c:pt idx="17">
                  <c:v>1506.24</c:v>
                </c:pt>
                <c:pt idx="18">
                  <c:v>1589.92</c:v>
                </c:pt>
                <c:pt idx="19">
                  <c:v>1673.6000000000001</c:v>
                </c:pt>
                <c:pt idx="20">
                  <c:v>1757.28</c:v>
                </c:pt>
                <c:pt idx="21">
                  <c:v>1840.96</c:v>
                </c:pt>
                <c:pt idx="22">
                  <c:v>1924.64</c:v>
                </c:pt>
                <c:pt idx="23">
                  <c:v>2008.32</c:v>
                </c:pt>
                <c:pt idx="24">
                  <c:v>2092</c:v>
                </c:pt>
                <c:pt idx="25">
                  <c:v>2175.6800000000003</c:v>
                </c:pt>
                <c:pt idx="26">
                  <c:v>2259.36</c:v>
                </c:pt>
                <c:pt idx="27">
                  <c:v>2343.0400000000004</c:v>
                </c:pt>
                <c:pt idx="28">
                  <c:v>2426.7199999999998</c:v>
                </c:pt>
                <c:pt idx="29">
                  <c:v>2510.4</c:v>
                </c:pt>
                <c:pt idx="30">
                  <c:v>2594.08</c:v>
                </c:pt>
                <c:pt idx="31">
                  <c:v>2677.76</c:v>
                </c:pt>
                <c:pt idx="32">
                  <c:v>2761.44</c:v>
                </c:pt>
                <c:pt idx="33">
                  <c:v>2845.1200000000003</c:v>
                </c:pt>
                <c:pt idx="34">
                  <c:v>2928.7999999999997</c:v>
                </c:pt>
                <c:pt idx="35">
                  <c:v>3012.48</c:v>
                </c:pt>
                <c:pt idx="36">
                  <c:v>3096.16</c:v>
                </c:pt>
                <c:pt idx="37">
                  <c:v>3179.84</c:v>
                </c:pt>
                <c:pt idx="38">
                  <c:v>3263.52</c:v>
                </c:pt>
                <c:pt idx="39">
                  <c:v>3347.2000000000003</c:v>
                </c:pt>
                <c:pt idx="40">
                  <c:v>3430.8799999999997</c:v>
                </c:pt>
                <c:pt idx="41">
                  <c:v>3514.56</c:v>
                </c:pt>
                <c:pt idx="42">
                  <c:v>3598.24</c:v>
                </c:pt>
                <c:pt idx="43">
                  <c:v>3681.92</c:v>
                </c:pt>
                <c:pt idx="44">
                  <c:v>3765.6</c:v>
                </c:pt>
                <c:pt idx="45">
                  <c:v>3849.28</c:v>
                </c:pt>
                <c:pt idx="46">
                  <c:v>3932.9599999999996</c:v>
                </c:pt>
                <c:pt idx="47">
                  <c:v>4016.64</c:v>
                </c:pt>
                <c:pt idx="48">
                  <c:v>4100.32</c:v>
                </c:pt>
                <c:pt idx="49">
                  <c:v>4184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F6B-422B-A611-E7CA38117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,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</a:t>
                </a:r>
                <a:r>
                  <a:rPr lang="en-US" baseline="0"/>
                  <a:t> kN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0417505349129"/>
          <c:y val="0.16203703703703703"/>
          <c:w val="0.79033587906774816"/>
          <c:h val="0.70646617089530472"/>
        </c:manualLayout>
      </c:layout>
      <c:scatterChart>
        <c:scatterStyle val="lineMarker"/>
        <c:varyColors val="0"/>
        <c:ser>
          <c:idx val="0"/>
          <c:order val="0"/>
          <c:tx>
            <c:v>Pcr Minimum</c:v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Analisis!$C$71:$C$98</c:f>
              <c:numCache>
                <c:formatCode>0.00</c:formatCode>
                <c:ptCount val="28"/>
                <c:pt idx="0">
                  <c:v>0</c:v>
                </c:pt>
                <c:pt idx="1">
                  <c:v>7.9372853307453122</c:v>
                </c:pt>
                <c:pt idx="2">
                  <c:v>15.874570661490624</c:v>
                </c:pt>
                <c:pt idx="3">
                  <c:v>23.811855992235937</c:v>
                </c:pt>
                <c:pt idx="4">
                  <c:v>31.749141322981249</c:v>
                </c:pt>
                <c:pt idx="5">
                  <c:v>39.686426653726564</c:v>
                </c:pt>
                <c:pt idx="6">
                  <c:v>47.623711984471875</c:v>
                </c:pt>
                <c:pt idx="7">
                  <c:v>55.560997315217186</c:v>
                </c:pt>
                <c:pt idx="8">
                  <c:v>63.498282645962497</c:v>
                </c:pt>
                <c:pt idx="9">
                  <c:v>71.435567976707816</c:v>
                </c:pt>
                <c:pt idx="10">
                  <c:v>79.372853307453127</c:v>
                </c:pt>
                <c:pt idx="11">
                  <c:v>87.310138638198438</c:v>
                </c:pt>
                <c:pt idx="12">
                  <c:v>95.24742396894375</c:v>
                </c:pt>
                <c:pt idx="13">
                  <c:v>103.18470929968906</c:v>
                </c:pt>
                <c:pt idx="14">
                  <c:v>111.12199463043437</c:v>
                </c:pt>
                <c:pt idx="15">
                  <c:v>119.05927996117968</c:v>
                </c:pt>
                <c:pt idx="16">
                  <c:v>126.99656529192499</c:v>
                </c:pt>
                <c:pt idx="17">
                  <c:v>134.93385062267032</c:v>
                </c:pt>
                <c:pt idx="18">
                  <c:v>142.87113595341563</c:v>
                </c:pt>
                <c:pt idx="19">
                  <c:v>150.80842128416094</c:v>
                </c:pt>
                <c:pt idx="20">
                  <c:v>158.74570661490625</c:v>
                </c:pt>
                <c:pt idx="21">
                  <c:v>166.68299194565157</c:v>
                </c:pt>
                <c:pt idx="22">
                  <c:v>174.62027727639688</c:v>
                </c:pt>
                <c:pt idx="23">
                  <c:v>182.55756260714219</c:v>
                </c:pt>
                <c:pt idx="24">
                  <c:v>190.4948479378875</c:v>
                </c:pt>
                <c:pt idx="25">
                  <c:v>198.43213326863281</c:v>
                </c:pt>
                <c:pt idx="26">
                  <c:v>206.36941859937812</c:v>
                </c:pt>
                <c:pt idx="27">
                  <c:v>214.30670393012343</c:v>
                </c:pt>
              </c:numCache>
            </c:numRef>
          </c:xVal>
          <c:yVal>
            <c:numRef>
              <c:f>Analisis!$K$71:$K$98</c:f>
              <c:numCache>
                <c:formatCode>0.00</c:formatCode>
                <c:ptCount val="28"/>
                <c:pt idx="0">
                  <c:v>1777.5</c:v>
                </c:pt>
                <c:pt idx="1">
                  <c:v>1771.5736598640578</c:v>
                </c:pt>
                <c:pt idx="2">
                  <c:v>1753.9129297753159</c:v>
                </c:pt>
                <c:pt idx="3">
                  <c:v>1724.8687542752493</c:v>
                </c:pt>
                <c:pt idx="4">
                  <c:v>1685.0131349378144</c:v>
                </c:pt>
                <c:pt idx="5">
                  <c:v>1635.1203977483096</c:v>
                </c:pt>
                <c:pt idx="6">
                  <c:v>1576.1421819768516</c:v>
                </c:pt>
                <c:pt idx="7">
                  <c:v>1509.1772787690645</c:v>
                </c:pt>
                <c:pt idx="8">
                  <c:v>1435.43765370203</c:v>
                </c:pt>
                <c:pt idx="9">
                  <c:v>1356.2121179263324</c:v>
                </c:pt>
                <c:pt idx="10">
                  <c:v>1272.8291620802529</c:v>
                </c:pt>
                <c:pt idx="11">
                  <c:v>1186.6204361883151</c:v>
                </c:pt>
                <c:pt idx="12">
                  <c:v>1098.8862527047395</c:v>
                </c:pt>
                <c:pt idx="13">
                  <c:v>1010.8643187638387</c:v>
                </c:pt>
                <c:pt idx="14">
                  <c:v>923.70268120975641</c:v>
                </c:pt>
                <c:pt idx="15">
                  <c:v>838.43761020580928</c:v>
                </c:pt>
                <c:pt idx="16">
                  <c:v>755.97687144245117</c:v>
                </c:pt>
                <c:pt idx="17">
                  <c:v>676.01620557959632</c:v>
                </c:pt>
                <c:pt idx="18">
                  <c:v>602.98976361883751</c:v>
                </c:pt>
                <c:pt idx="19">
                  <c:v>541.1874886772946</c:v>
                </c:pt>
                <c:pt idx="20">
                  <c:v>488.42170853125833</c:v>
                </c:pt>
                <c:pt idx="21">
                  <c:v>443.01288755669697</c:v>
                </c:pt>
                <c:pt idx="22">
                  <c:v>403.65430457128781</c:v>
                </c:pt>
                <c:pt idx="23">
                  <c:v>369.31698187618781</c:v>
                </c:pt>
                <c:pt idx="24">
                  <c:v>339.18174203559607</c:v>
                </c:pt>
                <c:pt idx="25">
                  <c:v>312.58989346000533</c:v>
                </c:pt>
                <c:pt idx="26">
                  <c:v>289.00692812500495</c:v>
                </c:pt>
                <c:pt idx="27">
                  <c:v>267.99545049726112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1F-42FC-AD48-2F45A94451CE}"/>
            </c:ext>
          </c:extLst>
        </c:ser>
        <c:ser>
          <c:idx val="1"/>
          <c:order val="1"/>
          <c:tx>
            <c:v>Pcr Maximum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Analisis!$D$71:$D$156</c:f>
              <c:numCache>
                <c:formatCode>0.00</c:formatCode>
                <c:ptCount val="86"/>
                <c:pt idx="0">
                  <c:v>0</c:v>
                </c:pt>
                <c:pt idx="1">
                  <c:v>2.4471036075346357</c:v>
                </c:pt>
                <c:pt idx="2">
                  <c:v>4.8942072150692715</c:v>
                </c:pt>
                <c:pt idx="3">
                  <c:v>7.3413108226039077</c:v>
                </c:pt>
                <c:pt idx="4">
                  <c:v>9.788414430138543</c:v>
                </c:pt>
                <c:pt idx="5">
                  <c:v>12.235518037673179</c:v>
                </c:pt>
                <c:pt idx="6">
                  <c:v>14.682621645207815</c:v>
                </c:pt>
                <c:pt idx="7">
                  <c:v>17.12972525274245</c:v>
                </c:pt>
                <c:pt idx="8">
                  <c:v>19.576828860277086</c:v>
                </c:pt>
                <c:pt idx="9">
                  <c:v>22.023932467811722</c:v>
                </c:pt>
                <c:pt idx="10">
                  <c:v>24.471036075346358</c:v>
                </c:pt>
                <c:pt idx="11">
                  <c:v>26.918139682880994</c:v>
                </c:pt>
                <c:pt idx="12">
                  <c:v>29.365243290415631</c:v>
                </c:pt>
                <c:pt idx="13">
                  <c:v>31.812346897950267</c:v>
                </c:pt>
                <c:pt idx="14">
                  <c:v>34.259450505484899</c:v>
                </c:pt>
                <c:pt idx="15">
                  <c:v>36.706554113019536</c:v>
                </c:pt>
                <c:pt idx="16">
                  <c:v>39.153657720554172</c:v>
                </c:pt>
                <c:pt idx="17">
                  <c:v>41.600761328088808</c:v>
                </c:pt>
                <c:pt idx="18">
                  <c:v>44.047864935623444</c:v>
                </c:pt>
                <c:pt idx="19">
                  <c:v>46.49496854315808</c:v>
                </c:pt>
                <c:pt idx="20">
                  <c:v>48.942072150692717</c:v>
                </c:pt>
                <c:pt idx="21">
                  <c:v>51.389175758227353</c:v>
                </c:pt>
                <c:pt idx="22">
                  <c:v>53.836279365761989</c:v>
                </c:pt>
                <c:pt idx="23">
                  <c:v>56.283382973296625</c:v>
                </c:pt>
                <c:pt idx="24">
                  <c:v>58.730486580831261</c:v>
                </c:pt>
                <c:pt idx="25">
                  <c:v>61.177590188365897</c:v>
                </c:pt>
                <c:pt idx="26">
                  <c:v>63.624693795900534</c:v>
                </c:pt>
                <c:pt idx="27">
                  <c:v>66.07179740343517</c:v>
                </c:pt>
                <c:pt idx="28">
                  <c:v>68.518901010969799</c:v>
                </c:pt>
                <c:pt idx="29">
                  <c:v>70.966004618504442</c:v>
                </c:pt>
                <c:pt idx="30">
                  <c:v>73.413108226039071</c:v>
                </c:pt>
                <c:pt idx="31">
                  <c:v>75.860211833573715</c:v>
                </c:pt>
                <c:pt idx="32">
                  <c:v>78.307315441108344</c:v>
                </c:pt>
                <c:pt idx="33">
                  <c:v>80.754419048642987</c:v>
                </c:pt>
                <c:pt idx="34">
                  <c:v>83.201522656177616</c:v>
                </c:pt>
                <c:pt idx="35">
                  <c:v>85.648626263712259</c:v>
                </c:pt>
                <c:pt idx="36">
                  <c:v>88.095729871246888</c:v>
                </c:pt>
                <c:pt idx="37">
                  <c:v>90.542833478781532</c:v>
                </c:pt>
                <c:pt idx="38">
                  <c:v>92.989937086316161</c:v>
                </c:pt>
                <c:pt idx="39">
                  <c:v>95.43704069385079</c:v>
                </c:pt>
                <c:pt idx="40">
                  <c:v>97.884144301385433</c:v>
                </c:pt>
                <c:pt idx="41">
                  <c:v>100.33124790892006</c:v>
                </c:pt>
                <c:pt idx="42">
                  <c:v>102.77835151645471</c:v>
                </c:pt>
                <c:pt idx="43">
                  <c:v>105.22545512398933</c:v>
                </c:pt>
                <c:pt idx="44">
                  <c:v>107.67255873152398</c:v>
                </c:pt>
                <c:pt idx="45">
                  <c:v>110.11966233905861</c:v>
                </c:pt>
                <c:pt idx="46">
                  <c:v>112.56676594659325</c:v>
                </c:pt>
                <c:pt idx="47">
                  <c:v>115.01386955412788</c:v>
                </c:pt>
                <c:pt idx="48">
                  <c:v>117.46097316166252</c:v>
                </c:pt>
                <c:pt idx="49">
                  <c:v>119.90807676919715</c:v>
                </c:pt>
                <c:pt idx="50">
                  <c:v>122.35518037673179</c:v>
                </c:pt>
                <c:pt idx="51">
                  <c:v>124.80228398426642</c:v>
                </c:pt>
                <c:pt idx="52">
                  <c:v>127.24938759180107</c:v>
                </c:pt>
                <c:pt idx="53">
                  <c:v>129.6964911993357</c:v>
                </c:pt>
                <c:pt idx="54">
                  <c:v>132.14359480687034</c:v>
                </c:pt>
                <c:pt idx="55">
                  <c:v>134.59069841440498</c:v>
                </c:pt>
                <c:pt idx="56">
                  <c:v>137.0378020219396</c:v>
                </c:pt>
                <c:pt idx="57">
                  <c:v>139.48490562947424</c:v>
                </c:pt>
                <c:pt idx="58">
                  <c:v>141.93200923700888</c:v>
                </c:pt>
                <c:pt idx="59">
                  <c:v>144.3791128445435</c:v>
                </c:pt>
                <c:pt idx="60">
                  <c:v>146.82621645207814</c:v>
                </c:pt>
                <c:pt idx="61">
                  <c:v>149.27332005961279</c:v>
                </c:pt>
                <c:pt idx="62">
                  <c:v>151.72042366714743</c:v>
                </c:pt>
                <c:pt idx="63">
                  <c:v>154.16752727468204</c:v>
                </c:pt>
                <c:pt idx="64">
                  <c:v>156.61463088221669</c:v>
                </c:pt>
                <c:pt idx="65">
                  <c:v>159.06173448975133</c:v>
                </c:pt>
                <c:pt idx="66">
                  <c:v>161.50883809728597</c:v>
                </c:pt>
                <c:pt idx="67">
                  <c:v>163.95594170482059</c:v>
                </c:pt>
                <c:pt idx="68">
                  <c:v>166.40304531235523</c:v>
                </c:pt>
                <c:pt idx="69">
                  <c:v>168.85014891988988</c:v>
                </c:pt>
                <c:pt idx="70">
                  <c:v>171.29725252742452</c:v>
                </c:pt>
                <c:pt idx="71">
                  <c:v>173.74435613495913</c:v>
                </c:pt>
                <c:pt idx="72">
                  <c:v>176.19145974249378</c:v>
                </c:pt>
                <c:pt idx="73">
                  <c:v>178.63856335002842</c:v>
                </c:pt>
                <c:pt idx="74">
                  <c:v>181.08566695756306</c:v>
                </c:pt>
                <c:pt idx="75">
                  <c:v>183.53277056509768</c:v>
                </c:pt>
                <c:pt idx="76">
                  <c:v>185.97987417263232</c:v>
                </c:pt>
                <c:pt idx="77">
                  <c:v>188.42697778016696</c:v>
                </c:pt>
                <c:pt idx="78">
                  <c:v>190.87408138770158</c:v>
                </c:pt>
                <c:pt idx="79">
                  <c:v>193.32118499523622</c:v>
                </c:pt>
                <c:pt idx="80">
                  <c:v>195.76828860277087</c:v>
                </c:pt>
                <c:pt idx="81">
                  <c:v>198.21539221030551</c:v>
                </c:pt>
                <c:pt idx="82">
                  <c:v>200.66249581784012</c:v>
                </c:pt>
                <c:pt idx="83">
                  <c:v>203.10959942537477</c:v>
                </c:pt>
                <c:pt idx="84">
                  <c:v>205.55670303290941</c:v>
                </c:pt>
                <c:pt idx="85">
                  <c:v>208.00380664044405</c:v>
                </c:pt>
              </c:numCache>
            </c:numRef>
          </c:xVal>
          <c:yVal>
            <c:numRef>
              <c:f>Analisis!$L$71:$L$156</c:f>
              <c:numCache>
                <c:formatCode>0.00</c:formatCode>
                <c:ptCount val="86"/>
                <c:pt idx="0">
                  <c:v>6240</c:v>
                </c:pt>
                <c:pt idx="1">
                  <c:v>6238.0194840274398</c:v>
                </c:pt>
                <c:pt idx="2">
                  <c:v>6232.0817068920842</c:v>
                </c:pt>
                <c:pt idx="3">
                  <c:v>6222.1979689778791</c:v>
                </c:pt>
                <c:pt idx="4">
                  <c:v>6208.3870644343915</c:v>
                </c:pt>
                <c:pt idx="5">
                  <c:v>6190.675221626956</c:v>
                </c:pt>
                <c:pt idx="6">
                  <c:v>6169.0960201370126</c:v>
                </c:pt>
                <c:pt idx="7">
                  <c:v>6143.6902846803268</c:v>
                </c:pt>
                <c:pt idx="8">
                  <c:v>6114.5059564121102</c:v>
                </c:pt>
                <c:pt idx="9">
                  <c:v>6081.5979421869488</c:v>
                </c:pt>
                <c:pt idx="10">
                  <c:v>6045.0279424368618</c:v>
                </c:pt>
                <c:pt idx="11">
                  <c:v>6004.8642584227391</c:v>
                </c:pt>
                <c:pt idx="12">
                  <c:v>5961.1815797018699</c:v>
                </c:pt>
                <c:pt idx="13">
                  <c:v>5914.0607527370821</c:v>
                </c:pt>
                <c:pt idx="14">
                  <c:v>5863.588531650681</c:v>
                </c:pt>
                <c:pt idx="15">
                  <c:v>5809.8573121983391</c:v>
                </c:pt>
                <c:pt idx="16">
                  <c:v>5752.9648501042457</c:v>
                </c:pt>
                <c:pt idx="17">
                  <c:v>5693.0139649585262</c:v>
                </c:pt>
                <c:pt idx="18">
                  <c:v>5630.1122309312095</c:v>
                </c:pt>
                <c:pt idx="19">
                  <c:v>5564.3716556033651</c:v>
                </c:pt>
                <c:pt idx="20">
                  <c:v>5495.9083482554088</c:v>
                </c:pt>
                <c:pt idx="21">
                  <c:v>5424.8421789847616</c:v>
                </c:pt>
                <c:pt idx="22">
                  <c:v>5351.2964300499361</c:v>
                </c:pt>
                <c:pt idx="23">
                  <c:v>5275.3974408557287</c:v>
                </c:pt>
                <c:pt idx="24">
                  <c:v>5197.2742480043516</c:v>
                </c:pt>
                <c:pt idx="25">
                  <c:v>5117.0582218403179</c:v>
                </c:pt>
                <c:pt idx="26">
                  <c:v>5034.8827009124734</c:v>
                </c:pt>
                <c:pt idx="27">
                  <c:v>4950.8826257652054</c:v>
                </c:pt>
                <c:pt idx="28">
                  <c:v>4865.194173452408</c:v>
                </c:pt>
                <c:pt idx="29">
                  <c:v>4777.9543941426955</c:v>
                </c:pt>
                <c:pt idx="30">
                  <c:v>4689.3008511527423</c:v>
                </c:pt>
                <c:pt idx="31">
                  <c:v>4599.3712657078222</c:v>
                </c:pt>
                <c:pt idx="32">
                  <c:v>4508.303167684925</c:v>
                </c:pt>
                <c:pt idx="33">
                  <c:v>4416.2335535446191</c:v>
                </c:pt>
                <c:pt idx="34">
                  <c:v>4323.2985526034681</c:v>
                </c:pt>
                <c:pt idx="35">
                  <c:v>4229.6331027396682</c:v>
                </c:pt>
                <c:pt idx="36">
                  <c:v>4135.3706365611706</c:v>
                </c:pt>
                <c:pt idx="37">
                  <c:v>4040.6427789982326</c:v>
                </c:pt>
                <c:pt idx="38">
                  <c:v>3945.579057211592</c:v>
                </c:pt>
                <c:pt idx="39">
                  <c:v>3850.3066236338504</c:v>
                </c:pt>
                <c:pt idx="40">
                  <c:v>3754.9499928854661</c:v>
                </c:pt>
                <c:pt idx="41">
                  <c:v>3659.6307932287104</c:v>
                </c:pt>
                <c:pt idx="42">
                  <c:v>3564.4675331432836</c:v>
                </c:pt>
                <c:pt idx="43">
                  <c:v>3469.5753835267747</c:v>
                </c:pt>
                <c:pt idx="44">
                  <c:v>3375.0659759419364</c:v>
                </c:pt>
                <c:pt idx="45">
                  <c:v>3281.0472172516506</c:v>
                </c:pt>
                <c:pt idx="46">
                  <c:v>3187.6231209016123</c:v>
                </c:pt>
                <c:pt idx="47">
                  <c:v>3094.8936550308849</c:v>
                </c:pt>
                <c:pt idx="48">
                  <c:v>3002.954607511806</c:v>
                </c:pt>
                <c:pt idx="49">
                  <c:v>2911.8974679437388</c:v>
                </c:pt>
                <c:pt idx="50">
                  <c:v>2821.809326550288</c:v>
                </c:pt>
                <c:pt idx="51">
                  <c:v>2732.7727898571075</c:v>
                </c:pt>
                <c:pt idx="52">
                  <c:v>2644.8659129577213</c:v>
                </c:pt>
                <c:pt idx="53">
                  <c:v>2558.1621481081679</c:v>
                </c:pt>
                <c:pt idx="54">
                  <c:v>2472.7303093279643</c:v>
                </c:pt>
                <c:pt idx="55">
                  <c:v>2385.3044692948101</c:v>
                </c:pt>
                <c:pt idx="56">
                  <c:v>2300.8756440104598</c:v>
                </c:pt>
                <c:pt idx="57">
                  <c:v>2220.8513449112966</c:v>
                </c:pt>
                <c:pt idx="58">
                  <c:v>2144.9304457838289</c:v>
                </c:pt>
                <c:pt idx="59">
                  <c:v>2072.8371214067229</c:v>
                </c:pt>
                <c:pt idx="60">
                  <c:v>2004.3183387824449</c:v>
                </c:pt>
                <c:pt idx="61">
                  <c:v>1939.1416338663803</c:v>
                </c:pt>
                <c:pt idx="62">
                  <c:v>1877.0931372572322</c:v>
                </c:pt>
                <c:pt idx="63">
                  <c:v>1817.9758174897459</c:v>
                </c:pt>
                <c:pt idx="64">
                  <c:v>1761.6079149455084</c:v>
                </c:pt>
                <c:pt idx="65">
                  <c:v>1707.821543104568</c:v>
                </c:pt>
                <c:pt idx="66">
                  <c:v>1656.4614370102847</c:v>
                </c:pt>
                <c:pt idx="67">
                  <c:v>1607.3838315029634</c:v>
                </c:pt>
                <c:pt idx="68">
                  <c:v>1560.4554540693778</c:v>
                </c:pt>
                <c:pt idx="69">
                  <c:v>1515.5526191171605</c:v>
                </c:pt>
                <c:pt idx="70">
                  <c:v>1472.5604121666943</c:v>
                </c:pt>
                <c:pt idx="71">
                  <c:v>1431.3719539013696</c:v>
                </c:pt>
                <c:pt idx="72">
                  <c:v>1391.8877352655868</c:v>
                </c:pt>
                <c:pt idx="73">
                  <c:v>1354.0150158785514</c:v>
                </c:pt>
                <c:pt idx="74">
                  <c:v>1317.6672789658146</c:v>
                </c:pt>
                <c:pt idx="75">
                  <c:v>1282.7637368207645</c:v>
                </c:pt>
                <c:pt idx="76">
                  <c:v>1249.2288815126042</c:v>
                </c:pt>
                <c:pt idx="77">
                  <c:v>1216.9920761708217</c:v>
                </c:pt>
                <c:pt idx="78">
                  <c:v>1185.987182711506</c:v>
                </c:pt>
                <c:pt idx="79">
                  <c:v>1156.1522223388565</c:v>
                </c:pt>
                <c:pt idx="80">
                  <c:v>1127.429065565125</c:v>
                </c:pt>
                <c:pt idx="81">
                  <c:v>1099.7631488518214</c:v>
                </c:pt>
                <c:pt idx="82">
                  <c:v>1073.1032152910177</c:v>
                </c:pt>
                <c:pt idx="83">
                  <c:v>1047.4010770237774</c:v>
                </c:pt>
                <c:pt idx="84">
                  <c:v>1022.6113973379822</c:v>
                </c:pt>
                <c:pt idx="85">
                  <c:v>998.69149060440157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1F-42FC-AD48-2F45A94451CE}"/>
            </c:ext>
          </c:extLst>
        </c:ser>
        <c:ser>
          <c:idx val="2"/>
          <c:order val="2"/>
          <c:tx>
            <c:v>PcrFEA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DB-4664-B8E7-04DCB155EAD7}"/>
              </c:ext>
            </c:extLst>
          </c:dPt>
          <c:xVal>
            <c:numRef>
              <c:f>Analisis!$O$28:$O$60</c:f>
              <c:numCache>
                <c:formatCode>0.00</c:formatCode>
                <c:ptCount val="27"/>
                <c:pt idx="0">
                  <c:v>74.83913273290031</c:v>
                </c:pt>
                <c:pt idx="1">
                  <c:v>87.312321521717038</c:v>
                </c:pt>
                <c:pt idx="2">
                  <c:v>99.785510310533752</c:v>
                </c:pt>
                <c:pt idx="3">
                  <c:v>76.564122723975274</c:v>
                </c:pt>
                <c:pt idx="4">
                  <c:v>89.324809844637812</c:v>
                </c:pt>
                <c:pt idx="5">
                  <c:v>102.08549696530036</c:v>
                </c:pt>
                <c:pt idx="6">
                  <c:v>78.250640503868169</c:v>
                </c:pt>
                <c:pt idx="7">
                  <c:v>91.292413921179531</c:v>
                </c:pt>
                <c:pt idx="8">
                  <c:v>104.33418733849089</c:v>
                </c:pt>
                <c:pt idx="9">
                  <c:v>63.689632287748353</c:v>
                </c:pt>
                <c:pt idx="10">
                  <c:v>74.304571002373081</c:v>
                </c:pt>
                <c:pt idx="11">
                  <c:v>84.919509716997794</c:v>
                </c:pt>
                <c:pt idx="12">
                  <c:v>65.012097224039451</c:v>
                </c:pt>
                <c:pt idx="13">
                  <c:v>75.847446761379359</c:v>
                </c:pt>
                <c:pt idx="14">
                  <c:v>86.682796298719268</c:v>
                </c:pt>
                <c:pt idx="15">
                  <c:v>66.307963869311109</c:v>
                </c:pt>
                <c:pt idx="16">
                  <c:v>77.359291180862954</c:v>
                </c:pt>
                <c:pt idx="17">
                  <c:v>88.410618492414812</c:v>
                </c:pt>
                <c:pt idx="18">
                  <c:v>55.391873459783554</c:v>
                </c:pt>
                <c:pt idx="19">
                  <c:v>64.623852369747482</c:v>
                </c:pt>
                <c:pt idx="20">
                  <c:v>73.85583127971141</c:v>
                </c:pt>
                <c:pt idx="21">
                  <c:v>56.438141582045233</c:v>
                </c:pt>
                <c:pt idx="22">
                  <c:v>65.84449851238611</c:v>
                </c:pt>
                <c:pt idx="23">
                  <c:v>75.250855442726973</c:v>
                </c:pt>
                <c:pt idx="24">
                  <c:v>57.4652392559003</c:v>
                </c:pt>
                <c:pt idx="25">
                  <c:v>67.042779131883691</c:v>
                </c:pt>
                <c:pt idx="26">
                  <c:v>76.620319007867067</c:v>
                </c:pt>
              </c:numCache>
            </c:numRef>
          </c:xVal>
          <c:yVal>
            <c:numRef>
              <c:f>Analisis!$R$28:$R$60</c:f>
              <c:numCache>
                <c:formatCode>0.00</c:formatCode>
                <c:ptCount val="27"/>
                <c:pt idx="0">
                  <c:v>1902</c:v>
                </c:pt>
                <c:pt idx="1">
                  <c:v>1835</c:v>
                </c:pt>
                <c:pt idx="2">
                  <c:v>1647</c:v>
                </c:pt>
                <c:pt idx="3">
                  <c:v>2260</c:v>
                </c:pt>
                <c:pt idx="4">
                  <c:v>2015</c:v>
                </c:pt>
                <c:pt idx="5">
                  <c:v>1701</c:v>
                </c:pt>
                <c:pt idx="6">
                  <c:v>2462</c:v>
                </c:pt>
                <c:pt idx="7">
                  <c:v>2087</c:v>
                </c:pt>
                <c:pt idx="8">
                  <c:v>1736</c:v>
                </c:pt>
                <c:pt idx="9">
                  <c:v>2819</c:v>
                </c:pt>
                <c:pt idx="10">
                  <c:v>2801</c:v>
                </c:pt>
                <c:pt idx="11">
                  <c:v>2796</c:v>
                </c:pt>
                <c:pt idx="12">
                  <c:v>3192</c:v>
                </c:pt>
                <c:pt idx="13">
                  <c:v>3171</c:v>
                </c:pt>
                <c:pt idx="14">
                  <c:v>2966</c:v>
                </c:pt>
                <c:pt idx="15">
                  <c:v>3559</c:v>
                </c:pt>
                <c:pt idx="16">
                  <c:v>3423</c:v>
                </c:pt>
                <c:pt idx="17">
                  <c:v>3073</c:v>
                </c:pt>
                <c:pt idx="18">
                  <c:v>3716</c:v>
                </c:pt>
                <c:pt idx="19">
                  <c:v>3703</c:v>
                </c:pt>
                <c:pt idx="20">
                  <c:v>3687</c:v>
                </c:pt>
                <c:pt idx="21">
                  <c:v>4086</c:v>
                </c:pt>
                <c:pt idx="22">
                  <c:v>4070</c:v>
                </c:pt>
                <c:pt idx="23">
                  <c:v>4010</c:v>
                </c:pt>
                <c:pt idx="24">
                  <c:v>4449</c:v>
                </c:pt>
                <c:pt idx="25">
                  <c:v>4422</c:v>
                </c:pt>
                <c:pt idx="26">
                  <c:v>4184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A3-402D-BBFC-13F668D81853}"/>
            </c:ext>
          </c:extLst>
        </c:ser>
        <c:ser>
          <c:idx val="3"/>
          <c:order val="3"/>
          <c:tx>
            <c:v>Batas elastik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0-D6A6-440A-8875-A1B26ABB5FE3}"/>
              </c:ext>
            </c:extLst>
          </c:dPt>
          <c:xVal>
            <c:numRef>
              <c:f>Analisis!$D$66:$E$66</c:f>
              <c:numCache>
                <c:formatCode>General</c:formatCode>
                <c:ptCount val="2"/>
                <c:pt idx="0">
                  <c:v>133.21891757554556</c:v>
                </c:pt>
                <c:pt idx="1">
                  <c:v>133.21891757554556</c:v>
                </c:pt>
              </c:numCache>
              <c:extLst xmlns:c15="http://schemas.microsoft.com/office/drawing/2012/chart"/>
            </c:numRef>
          </c:xVal>
          <c:yVal>
            <c:numRef>
              <c:f>Analisis!$F$66:$G$66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5A3-402D-BBFC-13F668D8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323808"/>
        <c:axId val="994999088"/>
        <c:extLst/>
      </c:scatterChart>
      <c:valAx>
        <c:axId val="89732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λ</a:t>
                </a:r>
                <a:r>
                  <a:rPr lang="en-US" sz="1000" b="0" i="0" u="none" strike="noStrike" baseline="-25000">
                    <a:effectLst/>
                  </a:rPr>
                  <a:t>avg</a:t>
                </a:r>
                <a:endParaRPr lang="en-US" b="0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999088"/>
        <c:crosses val="autoZero"/>
        <c:crossBetween val="midCat"/>
      </c:valAx>
      <c:valAx>
        <c:axId val="9949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Pn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32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0417505349129"/>
          <c:y val="0.16203703703703703"/>
          <c:w val="0.6850728127034561"/>
          <c:h val="0.70646617089530472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Analisis!$M$69</c:f>
              <c:strCache>
                <c:ptCount val="1"/>
                <c:pt idx="0">
                  <c:v>Pe min (kN)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Analisis!$C$78:$C$98</c:f>
              <c:numCache>
                <c:formatCode>0.00</c:formatCode>
                <c:ptCount val="21"/>
                <c:pt idx="0">
                  <c:v>55.560997315217186</c:v>
                </c:pt>
                <c:pt idx="1">
                  <c:v>63.498282645962497</c:v>
                </c:pt>
                <c:pt idx="2">
                  <c:v>71.435567976707816</c:v>
                </c:pt>
                <c:pt idx="3">
                  <c:v>79.372853307453127</c:v>
                </c:pt>
                <c:pt idx="4">
                  <c:v>87.310138638198438</c:v>
                </c:pt>
                <c:pt idx="5">
                  <c:v>95.24742396894375</c:v>
                </c:pt>
                <c:pt idx="6">
                  <c:v>103.18470929968906</c:v>
                </c:pt>
                <c:pt idx="7">
                  <c:v>111.12199463043437</c:v>
                </c:pt>
                <c:pt idx="8">
                  <c:v>119.05927996117968</c:v>
                </c:pt>
                <c:pt idx="9">
                  <c:v>126.99656529192499</c:v>
                </c:pt>
                <c:pt idx="10">
                  <c:v>134.93385062267032</c:v>
                </c:pt>
                <c:pt idx="11">
                  <c:v>142.87113595341563</c:v>
                </c:pt>
                <c:pt idx="12">
                  <c:v>150.80842128416094</c:v>
                </c:pt>
                <c:pt idx="13">
                  <c:v>158.74570661490625</c:v>
                </c:pt>
                <c:pt idx="14">
                  <c:v>166.68299194565157</c:v>
                </c:pt>
                <c:pt idx="15">
                  <c:v>174.62027727639688</c:v>
                </c:pt>
                <c:pt idx="16">
                  <c:v>182.55756260714219</c:v>
                </c:pt>
                <c:pt idx="17">
                  <c:v>190.4948479378875</c:v>
                </c:pt>
                <c:pt idx="18">
                  <c:v>198.43213326863281</c:v>
                </c:pt>
                <c:pt idx="19">
                  <c:v>206.36941859937812</c:v>
                </c:pt>
                <c:pt idx="20">
                  <c:v>214.30670393012343</c:v>
                </c:pt>
              </c:numCache>
            </c:numRef>
          </c:xVal>
          <c:yVal>
            <c:numRef>
              <c:f>Analisis!$M$78:$M$98</c:f>
              <c:numCache>
                <c:formatCode>0.00</c:formatCode>
                <c:ptCount val="21"/>
                <c:pt idx="0">
                  <c:v>4546.3124150630247</c:v>
                </c:pt>
                <c:pt idx="1">
                  <c:v>3480.7704427826279</c:v>
                </c:pt>
                <c:pt idx="2">
                  <c:v>2750.2383745442985</c:v>
                </c:pt>
                <c:pt idx="3">
                  <c:v>2227.6930833808815</c:v>
                </c:pt>
                <c:pt idx="4">
                  <c:v>1841.0686639511418</c:v>
                </c:pt>
                <c:pt idx="5">
                  <c:v>1547.0090856811678</c:v>
                </c:pt>
                <c:pt idx="6">
                  <c:v>1318.1615877993383</c:v>
                </c:pt>
                <c:pt idx="7">
                  <c:v>1136.5781037657562</c:v>
                </c:pt>
                <c:pt idx="8">
                  <c:v>990.08581483594764</c:v>
                </c:pt>
                <c:pt idx="9">
                  <c:v>870.19261069565698</c:v>
                </c:pt>
                <c:pt idx="10">
                  <c:v>770.82805653317712</c:v>
                </c:pt>
                <c:pt idx="11">
                  <c:v>687.55959363607462</c:v>
                </c:pt>
                <c:pt idx="12">
                  <c:v>617.08949678140777</c:v>
                </c:pt>
                <c:pt idx="13">
                  <c:v>556.92327084522037</c:v>
                </c:pt>
                <c:pt idx="14">
                  <c:v>505.14582389589162</c:v>
                </c:pt>
                <c:pt idx="15">
                  <c:v>460.26716598778546</c:v>
                </c:pt>
                <c:pt idx="16">
                  <c:v>421.11400441982647</c:v>
                </c:pt>
                <c:pt idx="17">
                  <c:v>386.75227142029195</c:v>
                </c:pt>
                <c:pt idx="18">
                  <c:v>356.43089334094111</c:v>
                </c:pt>
                <c:pt idx="19">
                  <c:v>329.54039694983459</c:v>
                </c:pt>
                <c:pt idx="20">
                  <c:v>305.58204161603317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BA-4CF2-8C26-383944B87677}"/>
            </c:ext>
          </c:extLst>
        </c:ser>
        <c:ser>
          <c:idx val="2"/>
          <c:order val="1"/>
          <c:tx>
            <c:v>PcrFEA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Analisis!$O$28:$O$60</c:f>
              <c:numCache>
                <c:formatCode>0.00</c:formatCode>
                <c:ptCount val="27"/>
                <c:pt idx="0">
                  <c:v>74.83913273290031</c:v>
                </c:pt>
                <c:pt idx="1">
                  <c:v>87.312321521717038</c:v>
                </c:pt>
                <c:pt idx="2">
                  <c:v>99.785510310533752</c:v>
                </c:pt>
                <c:pt idx="3">
                  <c:v>76.564122723975274</c:v>
                </c:pt>
                <c:pt idx="4">
                  <c:v>89.324809844637812</c:v>
                </c:pt>
                <c:pt idx="5">
                  <c:v>102.08549696530036</c:v>
                </c:pt>
                <c:pt idx="6">
                  <c:v>78.250640503868169</c:v>
                </c:pt>
                <c:pt idx="7">
                  <c:v>91.292413921179531</c:v>
                </c:pt>
                <c:pt idx="8">
                  <c:v>104.33418733849089</c:v>
                </c:pt>
                <c:pt idx="9">
                  <c:v>63.689632287748353</c:v>
                </c:pt>
                <c:pt idx="10">
                  <c:v>74.304571002373081</c:v>
                </c:pt>
                <c:pt idx="11">
                  <c:v>84.919509716997794</c:v>
                </c:pt>
                <c:pt idx="12">
                  <c:v>65.012097224039451</c:v>
                </c:pt>
                <c:pt idx="13">
                  <c:v>75.847446761379359</c:v>
                </c:pt>
                <c:pt idx="14">
                  <c:v>86.682796298719268</c:v>
                </c:pt>
                <c:pt idx="15">
                  <c:v>66.307963869311109</c:v>
                </c:pt>
                <c:pt idx="16">
                  <c:v>77.359291180862954</c:v>
                </c:pt>
                <c:pt idx="17">
                  <c:v>88.410618492414812</c:v>
                </c:pt>
                <c:pt idx="18">
                  <c:v>55.391873459783554</c:v>
                </c:pt>
                <c:pt idx="19">
                  <c:v>64.623852369747482</c:v>
                </c:pt>
                <c:pt idx="20">
                  <c:v>73.85583127971141</c:v>
                </c:pt>
                <c:pt idx="21">
                  <c:v>56.438141582045233</c:v>
                </c:pt>
                <c:pt idx="22">
                  <c:v>65.84449851238611</c:v>
                </c:pt>
                <c:pt idx="23">
                  <c:v>75.250855442726973</c:v>
                </c:pt>
                <c:pt idx="24">
                  <c:v>57.4652392559003</c:v>
                </c:pt>
                <c:pt idx="25">
                  <c:v>67.042779131883691</c:v>
                </c:pt>
                <c:pt idx="26">
                  <c:v>76.620319007867067</c:v>
                </c:pt>
              </c:numCache>
            </c:numRef>
          </c:xVal>
          <c:yVal>
            <c:numRef>
              <c:f>Analisis!$Q$28:$Q$60</c:f>
              <c:numCache>
                <c:formatCode>0.00</c:formatCode>
                <c:ptCount val="27"/>
                <c:pt idx="0">
                  <c:v>3746.8</c:v>
                </c:pt>
                <c:pt idx="1">
                  <c:v>2761</c:v>
                </c:pt>
                <c:pt idx="2">
                  <c:v>2118.1</c:v>
                </c:pt>
                <c:pt idx="3">
                  <c:v>3753.1</c:v>
                </c:pt>
                <c:pt idx="4">
                  <c:v>2765.2</c:v>
                </c:pt>
                <c:pt idx="5">
                  <c:v>2121.1</c:v>
                </c:pt>
                <c:pt idx="6">
                  <c:v>3756.3</c:v>
                </c:pt>
                <c:pt idx="7">
                  <c:v>2768.1</c:v>
                </c:pt>
                <c:pt idx="8">
                  <c:v>2123.4</c:v>
                </c:pt>
                <c:pt idx="9">
                  <c:v>7429.4</c:v>
                </c:pt>
                <c:pt idx="10">
                  <c:v>5479.2</c:v>
                </c:pt>
                <c:pt idx="11">
                  <c:v>4205.8</c:v>
                </c:pt>
                <c:pt idx="12">
                  <c:v>7473.5</c:v>
                </c:pt>
                <c:pt idx="13">
                  <c:v>5484.7</c:v>
                </c:pt>
                <c:pt idx="14">
                  <c:v>4209.7</c:v>
                </c:pt>
                <c:pt idx="15">
                  <c:v>7439.6</c:v>
                </c:pt>
                <c:pt idx="16">
                  <c:v>5487.4</c:v>
                </c:pt>
                <c:pt idx="17">
                  <c:v>4212.3</c:v>
                </c:pt>
                <c:pt idx="18">
                  <c:v>11911</c:v>
                </c:pt>
                <c:pt idx="19">
                  <c:v>8792</c:v>
                </c:pt>
                <c:pt idx="20">
                  <c:v>6752.8</c:v>
                </c:pt>
                <c:pt idx="21">
                  <c:v>11921</c:v>
                </c:pt>
                <c:pt idx="22">
                  <c:v>8799.1</c:v>
                </c:pt>
                <c:pt idx="23">
                  <c:v>6758.2</c:v>
                </c:pt>
                <c:pt idx="24">
                  <c:v>11921</c:v>
                </c:pt>
                <c:pt idx="25">
                  <c:v>8802.6</c:v>
                </c:pt>
                <c:pt idx="26">
                  <c:v>6760.5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BA-4CF2-8C26-383944B87677}"/>
            </c:ext>
          </c:extLst>
        </c:ser>
        <c:ser>
          <c:idx val="3"/>
          <c:order val="2"/>
          <c:tx>
            <c:v>Batas elastik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6-E5BA-4CF2-8C26-383944B87677}"/>
              </c:ext>
            </c:extLst>
          </c:dPt>
          <c:xVal>
            <c:numRef>
              <c:f>Analisis!$D$66:$E$66</c:f>
              <c:numCache>
                <c:formatCode>General</c:formatCode>
                <c:ptCount val="2"/>
                <c:pt idx="0">
                  <c:v>133.21891757554556</c:v>
                </c:pt>
                <c:pt idx="1">
                  <c:v>133.21891757554556</c:v>
                </c:pt>
              </c:numCache>
              <c:extLst xmlns:c15="http://schemas.microsoft.com/office/drawing/2012/chart"/>
            </c:numRef>
          </c:xVal>
          <c:yVal>
            <c:numRef>
              <c:f>Analisis!$F$66:$G$66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E5BA-4CF2-8C26-383944B87677}"/>
            </c:ext>
          </c:extLst>
        </c:ser>
        <c:ser>
          <c:idx val="1"/>
          <c:order val="3"/>
          <c:tx>
            <c:strRef>
              <c:f>Analisis!$N$69</c:f>
              <c:strCache>
                <c:ptCount val="1"/>
                <c:pt idx="0">
                  <c:v>Pe max (kN)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Analisis!$D$94:$D$156</c:f>
              <c:numCache>
                <c:formatCode>0.00</c:formatCode>
                <c:ptCount val="63"/>
                <c:pt idx="0">
                  <c:v>56.283382973296625</c:v>
                </c:pt>
                <c:pt idx="1">
                  <c:v>58.730486580831261</c:v>
                </c:pt>
                <c:pt idx="2">
                  <c:v>61.177590188365897</c:v>
                </c:pt>
                <c:pt idx="3">
                  <c:v>63.624693795900534</c:v>
                </c:pt>
                <c:pt idx="4">
                  <c:v>66.07179740343517</c:v>
                </c:pt>
                <c:pt idx="5">
                  <c:v>68.518901010969799</c:v>
                </c:pt>
                <c:pt idx="6">
                  <c:v>70.966004618504442</c:v>
                </c:pt>
                <c:pt idx="7">
                  <c:v>73.413108226039071</c:v>
                </c:pt>
                <c:pt idx="8">
                  <c:v>75.860211833573715</c:v>
                </c:pt>
                <c:pt idx="9">
                  <c:v>78.307315441108344</c:v>
                </c:pt>
                <c:pt idx="10">
                  <c:v>80.754419048642987</c:v>
                </c:pt>
                <c:pt idx="11">
                  <c:v>83.201522656177616</c:v>
                </c:pt>
                <c:pt idx="12">
                  <c:v>85.648626263712259</c:v>
                </c:pt>
                <c:pt idx="13">
                  <c:v>88.095729871246888</c:v>
                </c:pt>
                <c:pt idx="14">
                  <c:v>90.542833478781532</c:v>
                </c:pt>
                <c:pt idx="15">
                  <c:v>92.989937086316161</c:v>
                </c:pt>
                <c:pt idx="16">
                  <c:v>95.43704069385079</c:v>
                </c:pt>
                <c:pt idx="17">
                  <c:v>97.884144301385433</c:v>
                </c:pt>
                <c:pt idx="18">
                  <c:v>100.33124790892006</c:v>
                </c:pt>
                <c:pt idx="19">
                  <c:v>102.77835151645471</c:v>
                </c:pt>
                <c:pt idx="20">
                  <c:v>105.22545512398933</c:v>
                </c:pt>
                <c:pt idx="21">
                  <c:v>107.67255873152398</c:v>
                </c:pt>
                <c:pt idx="22">
                  <c:v>110.11966233905861</c:v>
                </c:pt>
                <c:pt idx="23">
                  <c:v>112.56676594659325</c:v>
                </c:pt>
                <c:pt idx="24">
                  <c:v>115.01386955412788</c:v>
                </c:pt>
                <c:pt idx="25">
                  <c:v>117.46097316166252</c:v>
                </c:pt>
                <c:pt idx="26">
                  <c:v>119.90807676919715</c:v>
                </c:pt>
                <c:pt idx="27">
                  <c:v>122.35518037673179</c:v>
                </c:pt>
                <c:pt idx="28">
                  <c:v>124.80228398426642</c:v>
                </c:pt>
                <c:pt idx="29">
                  <c:v>127.24938759180107</c:v>
                </c:pt>
                <c:pt idx="30">
                  <c:v>129.6964911993357</c:v>
                </c:pt>
                <c:pt idx="31">
                  <c:v>132.14359480687034</c:v>
                </c:pt>
                <c:pt idx="32">
                  <c:v>134.59069841440498</c:v>
                </c:pt>
                <c:pt idx="33">
                  <c:v>137.0378020219396</c:v>
                </c:pt>
                <c:pt idx="34">
                  <c:v>139.48490562947424</c:v>
                </c:pt>
                <c:pt idx="35">
                  <c:v>141.93200923700888</c:v>
                </c:pt>
                <c:pt idx="36">
                  <c:v>144.3791128445435</c:v>
                </c:pt>
                <c:pt idx="37">
                  <c:v>146.82621645207814</c:v>
                </c:pt>
                <c:pt idx="38">
                  <c:v>149.27332005961279</c:v>
                </c:pt>
                <c:pt idx="39">
                  <c:v>151.72042366714743</c:v>
                </c:pt>
                <c:pt idx="40">
                  <c:v>154.16752727468204</c:v>
                </c:pt>
                <c:pt idx="41">
                  <c:v>156.61463088221669</c:v>
                </c:pt>
                <c:pt idx="42">
                  <c:v>159.06173448975133</c:v>
                </c:pt>
                <c:pt idx="43">
                  <c:v>161.50883809728597</c:v>
                </c:pt>
                <c:pt idx="44">
                  <c:v>163.95594170482059</c:v>
                </c:pt>
                <c:pt idx="45">
                  <c:v>166.40304531235523</c:v>
                </c:pt>
                <c:pt idx="46">
                  <c:v>168.85014891988988</c:v>
                </c:pt>
                <c:pt idx="47">
                  <c:v>171.29725252742452</c:v>
                </c:pt>
                <c:pt idx="48">
                  <c:v>173.74435613495913</c:v>
                </c:pt>
                <c:pt idx="49">
                  <c:v>176.19145974249378</c:v>
                </c:pt>
                <c:pt idx="50">
                  <c:v>178.63856335002842</c:v>
                </c:pt>
                <c:pt idx="51">
                  <c:v>181.08566695756306</c:v>
                </c:pt>
                <c:pt idx="52">
                  <c:v>183.53277056509768</c:v>
                </c:pt>
                <c:pt idx="53">
                  <c:v>185.97987417263232</c:v>
                </c:pt>
                <c:pt idx="54">
                  <c:v>188.42697778016696</c:v>
                </c:pt>
                <c:pt idx="55">
                  <c:v>190.87408138770158</c:v>
                </c:pt>
                <c:pt idx="56">
                  <c:v>193.32118499523622</c:v>
                </c:pt>
                <c:pt idx="57">
                  <c:v>195.76828860277087</c:v>
                </c:pt>
                <c:pt idx="58">
                  <c:v>198.21539221030551</c:v>
                </c:pt>
                <c:pt idx="59">
                  <c:v>200.66249581784012</c:v>
                </c:pt>
                <c:pt idx="60">
                  <c:v>203.10959942537477</c:v>
                </c:pt>
                <c:pt idx="61">
                  <c:v>205.55670303290941</c:v>
                </c:pt>
                <c:pt idx="62">
                  <c:v>208.00380664044405</c:v>
                </c:pt>
              </c:numCache>
            </c:numRef>
          </c:xVal>
          <c:yVal>
            <c:numRef>
              <c:f>Analisis!$N$94:$N$156</c:f>
              <c:numCache>
                <c:formatCode>0.00</c:formatCode>
                <c:ptCount val="63"/>
                <c:pt idx="0">
                  <c:v>15552.991530278729</c:v>
                </c:pt>
                <c:pt idx="1">
                  <c:v>14283.910624162234</c:v>
                </c:pt>
                <c:pt idx="2">
                  <c:v>13164.052031227917</c:v>
                </c:pt>
                <c:pt idx="3">
                  <c:v>12170.906093960721</c:v>
                </c:pt>
                <c:pt idx="4">
                  <c:v>11286.052838844236</c:v>
                </c:pt>
                <c:pt idx="5">
                  <c:v>10494.301683057971</c:v>
                </c:pt>
                <c:pt idx="6">
                  <c:v>9783.0351004963686</c:v>
                </c:pt>
                <c:pt idx="7">
                  <c:v>9141.7027994638302</c:v>
                </c:pt>
                <c:pt idx="8">
                  <c:v>8561.4282201014012</c:v>
                </c:pt>
                <c:pt idx="9">
                  <c:v>8034.6997260912576</c:v>
                </c:pt>
                <c:pt idx="10">
                  <c:v>7555.1262805486185</c:v>
                </c:pt>
                <c:pt idx="11">
                  <c:v>7117.2426639424302</c:v>
                </c:pt>
                <c:pt idx="12">
                  <c:v>6716.3530771570995</c:v>
                </c:pt>
                <c:pt idx="13">
                  <c:v>6348.4047218498818</c:v>
                </c:pt>
                <c:pt idx="14">
                  <c:v>6009.8849667768054</c:v>
                </c:pt>
                <c:pt idx="15">
                  <c:v>5697.7372018818887</c:v>
                </c:pt>
                <c:pt idx="16">
                  <c:v>5409.291597315877</c:v>
                </c:pt>
                <c:pt idx="17">
                  <c:v>5142.2078246984047</c:v>
                </c:pt>
                <c:pt idx="18">
                  <c:v>4894.4274357629083</c:v>
                </c:pt>
                <c:pt idx="19">
                  <c:v>4664.1340813590978</c:v>
                </c:pt>
                <c:pt idx="20">
                  <c:v>4449.7201295389123</c:v>
                </c:pt>
                <c:pt idx="21">
                  <c:v>4249.7585328085988</c:v>
                </c:pt>
                <c:pt idx="22">
                  <c:v>4062.9790219839251</c:v>
                </c:pt>
                <c:pt idx="23">
                  <c:v>3888.2478825696821</c:v>
                </c:pt>
                <c:pt idx="24">
                  <c:v>3724.5507105103879</c:v>
                </c:pt>
                <c:pt idx="25">
                  <c:v>3570.9776560405585</c:v>
                </c:pt>
                <c:pt idx="26">
                  <c:v>3426.7107536515819</c:v>
                </c:pt>
                <c:pt idx="27">
                  <c:v>3291.0130078069792</c:v>
                </c:pt>
                <c:pt idx="28">
                  <c:v>3163.2189617521908</c:v>
                </c:pt>
                <c:pt idx="29">
                  <c:v>3042.7265234901802</c:v>
                </c:pt>
                <c:pt idx="30">
                  <c:v>2928.9898609887673</c:v>
                </c:pt>
                <c:pt idx="31">
                  <c:v>2821.5132097110591</c:v>
                </c:pt>
                <c:pt idx="32">
                  <c:v>2719.8454609975033</c:v>
                </c:pt>
                <c:pt idx="33">
                  <c:v>2623.5754207644927</c:v>
                </c:pt>
                <c:pt idx="34">
                  <c:v>2532.3276452808395</c:v>
                </c:pt>
                <c:pt idx="35">
                  <c:v>2445.7587751240922</c:v>
                </c:pt>
                <c:pt idx="36">
                  <c:v>2363.5543003497414</c:v>
                </c:pt>
                <c:pt idx="37">
                  <c:v>2285.4256998659575</c:v>
                </c:pt>
                <c:pt idx="38">
                  <c:v>2211.1079063470697</c:v>
                </c:pt>
                <c:pt idx="39">
                  <c:v>2140.3570550253503</c:v>
                </c:pt>
                <c:pt idx="40">
                  <c:v>2072.9484806040437</c:v>
                </c:pt>
                <c:pt idx="41">
                  <c:v>2008.6749315228144</c:v>
                </c:pt>
                <c:pt idx="42">
                  <c:v>1947.3449750337152</c:v>
                </c:pt>
                <c:pt idx="43">
                  <c:v>1888.7815701371546</c:v>
                </c:pt>
                <c:pt idx="44">
                  <c:v>1832.8207884868452</c:v>
                </c:pt>
                <c:pt idx="45">
                  <c:v>1779.3106659856076</c:v>
                </c:pt>
                <c:pt idx="46">
                  <c:v>1728.1101700309698</c:v>
                </c:pt>
                <c:pt idx="47">
                  <c:v>1679.0882692892749</c:v>
                </c:pt>
                <c:pt idx="48">
                  <c:v>1632.1230945283576</c:v>
                </c:pt>
                <c:pt idx="49">
                  <c:v>1587.1011804624704</c:v>
                </c:pt>
                <c:pt idx="50">
                  <c:v>1543.9167797931032</c:v>
                </c:pt>
                <c:pt idx="51">
                  <c:v>1502.4712416942014</c:v>
                </c:pt>
                <c:pt idx="52">
                  <c:v>1462.6724479142129</c:v>
                </c:pt>
                <c:pt idx="53">
                  <c:v>1424.4343004704722</c:v>
                </c:pt>
                <c:pt idx="54">
                  <c:v>1387.6762556109711</c:v>
                </c:pt>
                <c:pt idx="55">
                  <c:v>1352.3228993289692</c:v>
                </c:pt>
                <c:pt idx="56">
                  <c:v>1318.3035602495513</c:v>
                </c:pt>
                <c:pt idx="57">
                  <c:v>1285.5519561746012</c:v>
                </c:pt>
                <c:pt idx="58">
                  <c:v>1254.0058709826926</c:v>
                </c:pt>
                <c:pt idx="59">
                  <c:v>1223.6068589407271</c:v>
                </c:pt>
                <c:pt idx="60">
                  <c:v>1194.2999738013425</c:v>
                </c:pt>
                <c:pt idx="61">
                  <c:v>1166.0335203397744</c:v>
                </c:pt>
                <c:pt idx="62">
                  <c:v>1138.7588262307884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B3-41EE-B89E-7384283F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323808"/>
        <c:axId val="994999088"/>
        <c:extLst/>
      </c:scatterChart>
      <c:valAx>
        <c:axId val="89732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λ</a:t>
                </a:r>
                <a:r>
                  <a:rPr lang="en-US" sz="1000" b="0" i="0" baseline="-25000">
                    <a:effectLst/>
                  </a:rPr>
                  <a:t>avg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999088"/>
        <c:crosses val="autoZero"/>
        <c:crossBetween val="midCat"/>
      </c:valAx>
      <c:valAx>
        <c:axId val="9949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Pn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32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65703731685615"/>
          <c:y val="8.8541119860017489E-2"/>
          <c:w val="0.15834293514483791"/>
          <c:h val="0.37500262467191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'Material dan Penampang'!$E$3:$E$5</c:f>
              <c:numCache>
                <c:formatCode>General</c:formatCode>
                <c:ptCount val="3"/>
                <c:pt idx="0">
                  <c:v>0</c:v>
                </c:pt>
                <c:pt idx="1">
                  <c:v>1.25E-3</c:v>
                </c:pt>
                <c:pt idx="2">
                  <c:v>0.01</c:v>
                </c:pt>
              </c:numCache>
            </c:numRef>
          </c:xVal>
          <c:yVal>
            <c:numRef>
              <c:f>'Material dan Penampang'!$F$3:$F$5</c:f>
              <c:numCache>
                <c:formatCode>General</c:formatCode>
                <c:ptCount val="3"/>
                <c:pt idx="0">
                  <c:v>0</c:v>
                </c:pt>
                <c:pt idx="1">
                  <c:v>250</c:v>
                </c:pt>
                <c:pt idx="2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E6-4B72-B024-6A10012F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860112"/>
        <c:axId val="226812928"/>
      </c:scatterChart>
      <c:valAx>
        <c:axId val="226860112"/>
        <c:scaling>
          <c:orientation val="minMax"/>
          <c:max val="6.0000000000000019E-3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812928"/>
        <c:crosses val="autoZero"/>
        <c:crossBetween val="midCat"/>
        <c:majorUnit val="1.2500000000000002E-3"/>
      </c:valAx>
      <c:valAx>
        <c:axId val="2268129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Tegangan, MPa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860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'0.3-0.3'!$B$3</c:f>
              <c:strCache>
                <c:ptCount val="1"/>
                <c:pt idx="0">
                  <c:v>dt/db=0.3,L=6m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'0.3-0.3'!$D$7:$D$40</c:f>
              <c:numCache>
                <c:formatCode>General</c:formatCode>
                <c:ptCount val="34"/>
                <c:pt idx="0">
                  <c:v>6.2765000000000001E-2</c:v>
                </c:pt>
                <c:pt idx="1">
                  <c:v>0.12681999999999999</c:v>
                </c:pt>
                <c:pt idx="2">
                  <c:v>0.19286</c:v>
                </c:pt>
                <c:pt idx="3">
                  <c:v>0.26100000000000001</c:v>
                </c:pt>
                <c:pt idx="4">
                  <c:v>0.33134000000000002</c:v>
                </c:pt>
                <c:pt idx="5">
                  <c:v>0.40398000000000001</c:v>
                </c:pt>
                <c:pt idx="6">
                  <c:v>0.47903000000000001</c:v>
                </c:pt>
                <c:pt idx="7">
                  <c:v>0.55664000000000002</c:v>
                </c:pt>
                <c:pt idx="8">
                  <c:v>0.63690999999999998</c:v>
                </c:pt>
                <c:pt idx="9">
                  <c:v>0.72001000000000004</c:v>
                </c:pt>
                <c:pt idx="10">
                  <c:v>0.80608999999999997</c:v>
                </c:pt>
                <c:pt idx="11">
                  <c:v>0.89529999999999998</c:v>
                </c:pt>
                <c:pt idx="12">
                  <c:v>0.98782000000000003</c:v>
                </c:pt>
                <c:pt idx="13">
                  <c:v>1.0838000000000001</c:v>
                </c:pt>
                <c:pt idx="14">
                  <c:v>1.1836</c:v>
                </c:pt>
                <c:pt idx="15">
                  <c:v>1.2871999999999999</c:v>
                </c:pt>
                <c:pt idx="16">
                  <c:v>1.3951</c:v>
                </c:pt>
                <c:pt idx="17">
                  <c:v>1.5073000000000001</c:v>
                </c:pt>
                <c:pt idx="18">
                  <c:v>1.6243000000000001</c:v>
                </c:pt>
                <c:pt idx="19">
                  <c:v>1.7463</c:v>
                </c:pt>
                <c:pt idx="20">
                  <c:v>1.8735999999999999</c:v>
                </c:pt>
                <c:pt idx="21">
                  <c:v>2.0066000000000002</c:v>
                </c:pt>
                <c:pt idx="22">
                  <c:v>2.1457000000000002</c:v>
                </c:pt>
                <c:pt idx="23">
                  <c:v>2.2913999999999999</c:v>
                </c:pt>
                <c:pt idx="24">
                  <c:v>2.4441000000000002</c:v>
                </c:pt>
                <c:pt idx="25">
                  <c:v>2.6042999999999998</c:v>
                </c:pt>
                <c:pt idx="26">
                  <c:v>2.7726000000000002</c:v>
                </c:pt>
                <c:pt idx="27">
                  <c:v>2.9496000000000002</c:v>
                </c:pt>
                <c:pt idx="28">
                  <c:v>3.1360999999999999</c:v>
                </c:pt>
                <c:pt idx="29">
                  <c:v>3.3328000000000002</c:v>
                </c:pt>
                <c:pt idx="30">
                  <c:v>3.5406</c:v>
                </c:pt>
                <c:pt idx="31">
                  <c:v>3.7604000000000002</c:v>
                </c:pt>
                <c:pt idx="32">
                  <c:v>3.9135</c:v>
                </c:pt>
                <c:pt idx="33">
                  <c:v>4.2325999999999997</c:v>
                </c:pt>
              </c:numCache>
            </c:numRef>
          </c:xVal>
          <c:yVal>
            <c:numRef>
              <c:f>'0.3-0.3'!$C$7:$C$40</c:f>
              <c:numCache>
                <c:formatCode>General</c:formatCode>
                <c:ptCount val="34"/>
                <c:pt idx="0">
                  <c:v>57.666609000000001</c:v>
                </c:pt>
                <c:pt idx="1">
                  <c:v>114.75660900000001</c:v>
                </c:pt>
                <c:pt idx="2">
                  <c:v>171.846609</c:v>
                </c:pt>
                <c:pt idx="3">
                  <c:v>228.93090000000001</c:v>
                </c:pt>
                <c:pt idx="4">
                  <c:v>286.02089999999998</c:v>
                </c:pt>
                <c:pt idx="5">
                  <c:v>343.11089999999996</c:v>
                </c:pt>
                <c:pt idx="6">
                  <c:v>400.20089999999999</c:v>
                </c:pt>
                <c:pt idx="7">
                  <c:v>457.29090000000002</c:v>
                </c:pt>
                <c:pt idx="8">
                  <c:v>514.3809</c:v>
                </c:pt>
                <c:pt idx="9">
                  <c:v>571.47090000000003</c:v>
                </c:pt>
                <c:pt idx="10">
                  <c:v>628.56089999999995</c:v>
                </c:pt>
                <c:pt idx="11">
                  <c:v>685.65089999999998</c:v>
                </c:pt>
                <c:pt idx="12">
                  <c:v>742.74090000000001</c:v>
                </c:pt>
                <c:pt idx="13">
                  <c:v>799.83090000000004</c:v>
                </c:pt>
                <c:pt idx="14">
                  <c:v>856.92089999999996</c:v>
                </c:pt>
                <c:pt idx="15">
                  <c:v>914.01089999999999</c:v>
                </c:pt>
                <c:pt idx="16">
                  <c:v>971.10089999999991</c:v>
                </c:pt>
                <c:pt idx="17">
                  <c:v>1028.1909000000001</c:v>
                </c:pt>
                <c:pt idx="18">
                  <c:v>1085.2809</c:v>
                </c:pt>
                <c:pt idx="19">
                  <c:v>1142.3708999999999</c:v>
                </c:pt>
                <c:pt idx="20">
                  <c:v>1199.4609</c:v>
                </c:pt>
                <c:pt idx="21">
                  <c:v>1256.5509</c:v>
                </c:pt>
                <c:pt idx="22">
                  <c:v>1313.6409000000001</c:v>
                </c:pt>
                <c:pt idx="23">
                  <c:v>1370.7309</c:v>
                </c:pt>
                <c:pt idx="24">
                  <c:v>1427.8208999999999</c:v>
                </c:pt>
                <c:pt idx="25">
                  <c:v>1484.9109000000001</c:v>
                </c:pt>
                <c:pt idx="26">
                  <c:v>1542.0009</c:v>
                </c:pt>
                <c:pt idx="27">
                  <c:v>1599.0909000000001</c:v>
                </c:pt>
                <c:pt idx="28">
                  <c:v>1656.1808999999998</c:v>
                </c:pt>
                <c:pt idx="29">
                  <c:v>1713.2709</c:v>
                </c:pt>
                <c:pt idx="30">
                  <c:v>1770.3609000000001</c:v>
                </c:pt>
                <c:pt idx="31">
                  <c:v>1827.4509</c:v>
                </c:pt>
                <c:pt idx="32">
                  <c:v>1865.2254499999999</c:v>
                </c:pt>
                <c:pt idx="33">
                  <c:v>1903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F4-4AD6-AF34-B9B35E546F88}"/>
            </c:ext>
          </c:extLst>
        </c:ser>
        <c:ser>
          <c:idx val="1"/>
          <c:order val="1"/>
          <c:tx>
            <c:strRef>
              <c:f>'0.3-0.3'!$F$3</c:f>
              <c:strCache>
                <c:ptCount val="1"/>
                <c:pt idx="0">
                  <c:v>dt/db=0.3,L=7m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'0.3-0.3'!$H$7:$H$40</c:f>
              <c:numCache>
                <c:formatCode>General</c:formatCode>
                <c:ptCount val="34"/>
                <c:pt idx="0">
                  <c:v>9.6001000000000003E-2</c:v>
                </c:pt>
                <c:pt idx="1">
                  <c:v>0.19494</c:v>
                </c:pt>
                <c:pt idx="2">
                  <c:v>0.29801</c:v>
                </c:pt>
                <c:pt idx="3">
                  <c:v>0.40545999999999999</c:v>
                </c:pt>
                <c:pt idx="4">
                  <c:v>0.51758999999999999</c:v>
                </c:pt>
                <c:pt idx="5">
                  <c:v>0.63471999999999995</c:v>
                </c:pt>
                <c:pt idx="6">
                  <c:v>0.75719000000000003</c:v>
                </c:pt>
                <c:pt idx="7">
                  <c:v>0.88536000000000004</c:v>
                </c:pt>
                <c:pt idx="8">
                  <c:v>1.0197000000000001</c:v>
                </c:pt>
                <c:pt idx="9">
                  <c:v>1.1606000000000001</c:v>
                </c:pt>
                <c:pt idx="10">
                  <c:v>1.3085</c:v>
                </c:pt>
                <c:pt idx="11">
                  <c:v>1.4641</c:v>
                </c:pt>
                <c:pt idx="12">
                  <c:v>1.6278999999999999</c:v>
                </c:pt>
                <c:pt idx="13">
                  <c:v>1.8007</c:v>
                </c:pt>
                <c:pt idx="14">
                  <c:v>1.9830000000000001</c:v>
                </c:pt>
                <c:pt idx="15">
                  <c:v>2.1758999999999999</c:v>
                </c:pt>
                <c:pt idx="16">
                  <c:v>2.3803000000000001</c:v>
                </c:pt>
                <c:pt idx="17">
                  <c:v>2.5971000000000002</c:v>
                </c:pt>
                <c:pt idx="18">
                  <c:v>2.8275999999999999</c:v>
                </c:pt>
                <c:pt idx="19">
                  <c:v>3.0731999999999999</c:v>
                </c:pt>
                <c:pt idx="20">
                  <c:v>3.3351999999999999</c:v>
                </c:pt>
                <c:pt idx="21">
                  <c:v>3.6156000000000001</c:v>
                </c:pt>
                <c:pt idx="22">
                  <c:v>3.9161999999999999</c:v>
                </c:pt>
                <c:pt idx="23">
                  <c:v>4.2393999999999998</c:v>
                </c:pt>
                <c:pt idx="24">
                  <c:v>4.5877999999999997</c:v>
                </c:pt>
                <c:pt idx="25">
                  <c:v>4.9645000000000001</c:v>
                </c:pt>
                <c:pt idx="26">
                  <c:v>5.3730000000000002</c:v>
                </c:pt>
                <c:pt idx="27">
                  <c:v>5.8177000000000003</c:v>
                </c:pt>
                <c:pt idx="28">
                  <c:v>6.3033999999999999</c:v>
                </c:pt>
                <c:pt idx="29">
                  <c:v>6.8364000000000003</c:v>
                </c:pt>
                <c:pt idx="30">
                  <c:v>7.4236000000000004</c:v>
                </c:pt>
                <c:pt idx="31">
                  <c:v>8.0739999999999998</c:v>
                </c:pt>
                <c:pt idx="32">
                  <c:v>8.5533000000000001</c:v>
                </c:pt>
                <c:pt idx="33">
                  <c:v>9.1800999999999995</c:v>
                </c:pt>
              </c:numCache>
            </c:numRef>
          </c:xVal>
          <c:yVal>
            <c:numRef>
              <c:f>'0.3-0.3'!$G$7:$G$40</c:f>
              <c:numCache>
                <c:formatCode>General</c:formatCode>
                <c:ptCount val="34"/>
                <c:pt idx="0">
                  <c:v>55.606005000000003</c:v>
                </c:pt>
                <c:pt idx="1">
                  <c:v>110.65600500000001</c:v>
                </c:pt>
                <c:pt idx="2">
                  <c:v>165.70600499999998</c:v>
                </c:pt>
                <c:pt idx="3">
                  <c:v>220.75050000000002</c:v>
                </c:pt>
                <c:pt idx="4">
                  <c:v>275.8005</c:v>
                </c:pt>
                <c:pt idx="5">
                  <c:v>330.85049999999995</c:v>
                </c:pt>
                <c:pt idx="6">
                  <c:v>385.90049999999997</c:v>
                </c:pt>
                <c:pt idx="7">
                  <c:v>440.95050000000003</c:v>
                </c:pt>
                <c:pt idx="8">
                  <c:v>496.00049999999999</c:v>
                </c:pt>
                <c:pt idx="9">
                  <c:v>551.05050000000006</c:v>
                </c:pt>
                <c:pt idx="10">
                  <c:v>606.10050000000001</c:v>
                </c:pt>
                <c:pt idx="11">
                  <c:v>661.15049999999997</c:v>
                </c:pt>
                <c:pt idx="12">
                  <c:v>716.20049999999992</c:v>
                </c:pt>
                <c:pt idx="13">
                  <c:v>771.25049999999999</c:v>
                </c:pt>
                <c:pt idx="14">
                  <c:v>826.30049999999994</c:v>
                </c:pt>
                <c:pt idx="15">
                  <c:v>881.35050000000001</c:v>
                </c:pt>
                <c:pt idx="16">
                  <c:v>936.40049999999997</c:v>
                </c:pt>
                <c:pt idx="17">
                  <c:v>991.45050000000003</c:v>
                </c:pt>
                <c:pt idx="18">
                  <c:v>1046.5005000000001</c:v>
                </c:pt>
                <c:pt idx="19">
                  <c:v>1101.5504999999998</c:v>
                </c:pt>
                <c:pt idx="20">
                  <c:v>1156.6005</c:v>
                </c:pt>
                <c:pt idx="21">
                  <c:v>1211.6505</c:v>
                </c:pt>
                <c:pt idx="22">
                  <c:v>1266.7005000000001</c:v>
                </c:pt>
                <c:pt idx="23">
                  <c:v>1321.7505000000001</c:v>
                </c:pt>
                <c:pt idx="24">
                  <c:v>1376.8004999999998</c:v>
                </c:pt>
                <c:pt idx="25">
                  <c:v>1431.8505</c:v>
                </c:pt>
                <c:pt idx="26">
                  <c:v>1486.9005</c:v>
                </c:pt>
                <c:pt idx="27">
                  <c:v>1541.9505000000001</c:v>
                </c:pt>
                <c:pt idx="28">
                  <c:v>1597.0004999999999</c:v>
                </c:pt>
                <c:pt idx="29">
                  <c:v>1652.0505000000001</c:v>
                </c:pt>
                <c:pt idx="30">
                  <c:v>1707.1005</c:v>
                </c:pt>
                <c:pt idx="31">
                  <c:v>1762.1505</c:v>
                </c:pt>
                <c:pt idx="32">
                  <c:v>1798.5752499999999</c:v>
                </c:pt>
                <c:pt idx="33">
                  <c:v>1835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F4-4AD6-AF34-B9B35E546F88}"/>
            </c:ext>
          </c:extLst>
        </c:ser>
        <c:ser>
          <c:idx val="2"/>
          <c:order val="2"/>
          <c:tx>
            <c:strRef>
              <c:f>'0.3-0.3'!$J$3</c:f>
              <c:strCache>
                <c:ptCount val="1"/>
                <c:pt idx="0">
                  <c:v>dt/db=0.3,L=8m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'0.3-0.3'!$L$7:$L$40</c:f>
              <c:numCache>
                <c:formatCode>General</c:formatCode>
                <c:ptCount val="34"/>
                <c:pt idx="0">
                  <c:v>0.12859999999999999</c:v>
                </c:pt>
                <c:pt idx="1">
                  <c:v>0.26208999999999999</c:v>
                </c:pt>
                <c:pt idx="2">
                  <c:v>0.40218999999999999</c:v>
                </c:pt>
                <c:pt idx="3">
                  <c:v>0.54940999999999995</c:v>
                </c:pt>
                <c:pt idx="4">
                  <c:v>0.70430000000000004</c:v>
                </c:pt>
                <c:pt idx="5">
                  <c:v>0.86748999999999998</c:v>
                </c:pt>
                <c:pt idx="6">
                  <c:v>1.0397000000000001</c:v>
                </c:pt>
                <c:pt idx="7">
                  <c:v>1.2216</c:v>
                </c:pt>
                <c:pt idx="8">
                  <c:v>1.4140999999999999</c:v>
                </c:pt>
                <c:pt idx="9">
                  <c:v>1.6182000000000001</c:v>
                </c:pt>
                <c:pt idx="10">
                  <c:v>1.8349</c:v>
                </c:pt>
                <c:pt idx="11">
                  <c:v>2.0655000000000001</c:v>
                </c:pt>
                <c:pt idx="12">
                  <c:v>2.3113000000000001</c:v>
                </c:pt>
                <c:pt idx="13">
                  <c:v>2.5739999999999998</c:v>
                </c:pt>
                <c:pt idx="14">
                  <c:v>2.8552</c:v>
                </c:pt>
                <c:pt idx="15">
                  <c:v>3.1570999999999998</c:v>
                </c:pt>
                <c:pt idx="16">
                  <c:v>3.4820000000000002</c:v>
                </c:pt>
                <c:pt idx="17">
                  <c:v>3.8325999999999998</c:v>
                </c:pt>
                <c:pt idx="18">
                  <c:v>4.2122000000000002</c:v>
                </c:pt>
                <c:pt idx="19">
                  <c:v>4.6245000000000003</c:v>
                </c:pt>
                <c:pt idx="20">
                  <c:v>5.0739999999999998</c:v>
                </c:pt>
                <c:pt idx="21">
                  <c:v>5.5658000000000003</c:v>
                </c:pt>
                <c:pt idx="22">
                  <c:v>6.1063000000000001</c:v>
                </c:pt>
                <c:pt idx="23">
                  <c:v>6.7031999999999998</c:v>
                </c:pt>
                <c:pt idx="24">
                  <c:v>7.3655999999999997</c:v>
                </c:pt>
                <c:pt idx="25">
                  <c:v>8.1052</c:v>
                </c:pt>
                <c:pt idx="26">
                  <c:v>8.9360999999999997</c:v>
                </c:pt>
                <c:pt idx="27">
                  <c:v>9.8764000000000003</c:v>
                </c:pt>
                <c:pt idx="28">
                  <c:v>10.949</c:v>
                </c:pt>
                <c:pt idx="29">
                  <c:v>12.185</c:v>
                </c:pt>
                <c:pt idx="30">
                  <c:v>13.624000000000001</c:v>
                </c:pt>
                <c:pt idx="31">
                  <c:v>15.32</c:v>
                </c:pt>
                <c:pt idx="32">
                  <c:v>16.739000000000001</c:v>
                </c:pt>
                <c:pt idx="33">
                  <c:v>19.925999999999998</c:v>
                </c:pt>
              </c:numCache>
            </c:numRef>
          </c:xVal>
          <c:yVal>
            <c:numRef>
              <c:f>'0.3-0.3'!$K$7:$K$40</c:f>
              <c:numCache>
                <c:formatCode>General</c:formatCode>
                <c:ptCount val="34"/>
                <c:pt idx="0">
                  <c:v>49.909041000000002</c:v>
                </c:pt>
                <c:pt idx="1">
                  <c:v>99.319040999999999</c:v>
                </c:pt>
                <c:pt idx="2">
                  <c:v>148.729041</c:v>
                </c:pt>
                <c:pt idx="3">
                  <c:v>198.13410000000002</c:v>
                </c:pt>
                <c:pt idx="4">
                  <c:v>247.54409999999999</c:v>
                </c:pt>
                <c:pt idx="5">
                  <c:v>296.95409999999998</c:v>
                </c:pt>
                <c:pt idx="6">
                  <c:v>346.36409999999995</c:v>
                </c:pt>
                <c:pt idx="7">
                  <c:v>395.77410000000003</c:v>
                </c:pt>
                <c:pt idx="8">
                  <c:v>445.1841</c:v>
                </c:pt>
                <c:pt idx="9">
                  <c:v>494.59410000000003</c:v>
                </c:pt>
                <c:pt idx="10">
                  <c:v>544.00409999999999</c:v>
                </c:pt>
                <c:pt idx="11">
                  <c:v>593.41409999999996</c:v>
                </c:pt>
                <c:pt idx="12">
                  <c:v>642.82409999999993</c:v>
                </c:pt>
                <c:pt idx="13">
                  <c:v>692.23410000000001</c:v>
                </c:pt>
                <c:pt idx="14">
                  <c:v>741.64409999999998</c:v>
                </c:pt>
                <c:pt idx="15">
                  <c:v>791.05410000000006</c:v>
                </c:pt>
                <c:pt idx="16">
                  <c:v>840.46409999999992</c:v>
                </c:pt>
                <c:pt idx="17">
                  <c:v>889.8741</c:v>
                </c:pt>
                <c:pt idx="18">
                  <c:v>939.28410000000008</c:v>
                </c:pt>
                <c:pt idx="19">
                  <c:v>988.69409999999993</c:v>
                </c:pt>
                <c:pt idx="20">
                  <c:v>1038.1041</c:v>
                </c:pt>
                <c:pt idx="21">
                  <c:v>1087.5141000000001</c:v>
                </c:pt>
                <c:pt idx="22">
                  <c:v>1136.9241</c:v>
                </c:pt>
                <c:pt idx="23">
                  <c:v>1186.3341</c:v>
                </c:pt>
                <c:pt idx="24">
                  <c:v>1235.7440999999999</c:v>
                </c:pt>
                <c:pt idx="25">
                  <c:v>1285.1541</c:v>
                </c:pt>
                <c:pt idx="26">
                  <c:v>1334.5641000000001</c:v>
                </c:pt>
                <c:pt idx="27">
                  <c:v>1383.9741000000001</c:v>
                </c:pt>
                <c:pt idx="28">
                  <c:v>1433.3841</c:v>
                </c:pt>
                <c:pt idx="29">
                  <c:v>1482.7941000000001</c:v>
                </c:pt>
                <c:pt idx="30">
                  <c:v>1532.2040999999999</c:v>
                </c:pt>
                <c:pt idx="31">
                  <c:v>1581.6141</c:v>
                </c:pt>
                <c:pt idx="32">
                  <c:v>1614.3070499999999</c:v>
                </c:pt>
                <c:pt idx="33">
                  <c:v>1647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F4-4AD6-AF34-B9B35E54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,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</a:t>
                </a:r>
                <a:r>
                  <a:rPr lang="en-US" baseline="0"/>
                  <a:t> kN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'0.3-0.5'!$B$3</c:f>
              <c:strCache>
                <c:ptCount val="1"/>
                <c:pt idx="0">
                  <c:v>dt/db=0.5,L=6m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'0.3-0.5'!$D$7:$D$40</c:f>
              <c:numCache>
                <c:formatCode>General</c:formatCode>
                <c:ptCount val="34"/>
                <c:pt idx="0">
                  <c:v>7.4545E-2</c:v>
                </c:pt>
                <c:pt idx="1">
                  <c:v>0.15106</c:v>
                </c:pt>
                <c:pt idx="2">
                  <c:v>0.23044000000000001</c:v>
                </c:pt>
                <c:pt idx="3">
                  <c:v>0.31283</c:v>
                </c:pt>
                <c:pt idx="4">
                  <c:v>0.39843000000000001</c:v>
                </c:pt>
                <c:pt idx="5">
                  <c:v>0.48742000000000002</c:v>
                </c:pt>
                <c:pt idx="6">
                  <c:v>0.58001999999999998</c:v>
                </c:pt>
                <c:pt idx="7">
                  <c:v>0.67644000000000004</c:v>
                </c:pt>
                <c:pt idx="8">
                  <c:v>0.77693000000000001</c:v>
                </c:pt>
                <c:pt idx="9">
                  <c:v>0.88175999999999999</c:v>
                </c:pt>
                <c:pt idx="10">
                  <c:v>0.99123000000000006</c:v>
                </c:pt>
                <c:pt idx="11">
                  <c:v>1.1055999999999999</c:v>
                </c:pt>
                <c:pt idx="12">
                  <c:v>1.2253000000000001</c:v>
                </c:pt>
                <c:pt idx="13">
                  <c:v>1.3507</c:v>
                </c:pt>
                <c:pt idx="14">
                  <c:v>1.4821</c:v>
                </c:pt>
                <c:pt idx="15">
                  <c:v>1.6201000000000001</c:v>
                </c:pt>
                <c:pt idx="16">
                  <c:v>1.7652000000000001</c:v>
                </c:pt>
                <c:pt idx="17">
                  <c:v>1.9177999999999999</c:v>
                </c:pt>
                <c:pt idx="18">
                  <c:v>2.0787</c:v>
                </c:pt>
                <c:pt idx="19">
                  <c:v>2.2484999999999999</c:v>
                </c:pt>
                <c:pt idx="20">
                  <c:v>2.4279000000000002</c:v>
                </c:pt>
                <c:pt idx="21">
                  <c:v>2.6179000000000001</c:v>
                </c:pt>
                <c:pt idx="22">
                  <c:v>2.8193999999999999</c:v>
                </c:pt>
                <c:pt idx="23">
                  <c:v>3.0335000000000001</c:v>
                </c:pt>
                <c:pt idx="24">
                  <c:v>3.2614000000000001</c:v>
                </c:pt>
                <c:pt idx="25">
                  <c:v>3.5044</c:v>
                </c:pt>
                <c:pt idx="26">
                  <c:v>3.7642000000000002</c:v>
                </c:pt>
                <c:pt idx="27">
                  <c:v>4.0426000000000002</c:v>
                </c:pt>
                <c:pt idx="28">
                  <c:v>4.3415999999999997</c:v>
                </c:pt>
                <c:pt idx="29">
                  <c:v>4.6637000000000004</c:v>
                </c:pt>
                <c:pt idx="30">
                  <c:v>5.0114999999999998</c:v>
                </c:pt>
                <c:pt idx="31">
                  <c:v>5.4009</c:v>
                </c:pt>
                <c:pt idx="32">
                  <c:v>5.7746000000000004</c:v>
                </c:pt>
                <c:pt idx="33">
                  <c:v>6.6275000000000004</c:v>
                </c:pt>
              </c:numCache>
            </c:numRef>
          </c:xVal>
          <c:yVal>
            <c:numRef>
              <c:f>'0.3-0.5'!$C$7:$C$40</c:f>
              <c:numCache>
                <c:formatCode>General</c:formatCode>
                <c:ptCount val="34"/>
                <c:pt idx="0">
                  <c:v>68.484780000000001</c:v>
                </c:pt>
                <c:pt idx="1">
                  <c:v>136.28478000000001</c:v>
                </c:pt>
                <c:pt idx="2">
                  <c:v>204.08477999999999</c:v>
                </c:pt>
                <c:pt idx="3">
                  <c:v>271.87799999999999</c:v>
                </c:pt>
                <c:pt idx="4">
                  <c:v>339.678</c:v>
                </c:pt>
                <c:pt idx="5">
                  <c:v>407.47799999999995</c:v>
                </c:pt>
                <c:pt idx="6">
                  <c:v>475.27799999999996</c:v>
                </c:pt>
                <c:pt idx="7">
                  <c:v>543.07799999999997</c:v>
                </c:pt>
                <c:pt idx="8">
                  <c:v>610.87799999999993</c:v>
                </c:pt>
                <c:pt idx="9">
                  <c:v>678.678</c:v>
                </c:pt>
                <c:pt idx="10">
                  <c:v>746.47799999999995</c:v>
                </c:pt>
                <c:pt idx="11">
                  <c:v>814.27800000000002</c:v>
                </c:pt>
                <c:pt idx="12">
                  <c:v>882.07799999999997</c:v>
                </c:pt>
                <c:pt idx="13">
                  <c:v>949.87800000000004</c:v>
                </c:pt>
                <c:pt idx="14">
                  <c:v>1017.678</c:v>
                </c:pt>
                <c:pt idx="15">
                  <c:v>1085.4780000000001</c:v>
                </c:pt>
                <c:pt idx="16">
                  <c:v>1153.278</c:v>
                </c:pt>
                <c:pt idx="17">
                  <c:v>1221.078</c:v>
                </c:pt>
                <c:pt idx="18">
                  <c:v>1288.8780000000002</c:v>
                </c:pt>
                <c:pt idx="19">
                  <c:v>1356.6779999999999</c:v>
                </c:pt>
                <c:pt idx="20">
                  <c:v>1424.4779999999998</c:v>
                </c:pt>
                <c:pt idx="21">
                  <c:v>1492.278</c:v>
                </c:pt>
                <c:pt idx="22">
                  <c:v>1560.078</c:v>
                </c:pt>
                <c:pt idx="23">
                  <c:v>1627.8780000000002</c:v>
                </c:pt>
                <c:pt idx="24">
                  <c:v>1695.6779999999999</c:v>
                </c:pt>
                <c:pt idx="25">
                  <c:v>1763.4780000000001</c:v>
                </c:pt>
                <c:pt idx="26">
                  <c:v>1831.278</c:v>
                </c:pt>
                <c:pt idx="27">
                  <c:v>1899.0780000000002</c:v>
                </c:pt>
                <c:pt idx="28">
                  <c:v>1966.8779999999999</c:v>
                </c:pt>
                <c:pt idx="29">
                  <c:v>2034.6779999999999</c:v>
                </c:pt>
                <c:pt idx="30">
                  <c:v>2102.4780000000001</c:v>
                </c:pt>
                <c:pt idx="31">
                  <c:v>2170.2780000000002</c:v>
                </c:pt>
                <c:pt idx="32">
                  <c:v>2215.1390000000001</c:v>
                </c:pt>
                <c:pt idx="33">
                  <c:v>2260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9F-4E03-B3E3-56A4CDF854C4}"/>
            </c:ext>
          </c:extLst>
        </c:ser>
        <c:ser>
          <c:idx val="1"/>
          <c:order val="1"/>
          <c:tx>
            <c:strRef>
              <c:f>'0.3-0.5'!$F$3</c:f>
              <c:strCache>
                <c:ptCount val="1"/>
                <c:pt idx="0">
                  <c:v>dt/db=0.5,L=7m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'0.3-0.5'!$H$7:$H$40</c:f>
              <c:numCache>
                <c:formatCode>General</c:formatCode>
                <c:ptCount val="34"/>
                <c:pt idx="0">
                  <c:v>0.10542</c:v>
                </c:pt>
                <c:pt idx="1">
                  <c:v>0.21451000000000001</c:v>
                </c:pt>
                <c:pt idx="2">
                  <c:v>0.32862000000000002</c:v>
                </c:pt>
                <c:pt idx="3">
                  <c:v>0.44812000000000002</c:v>
                </c:pt>
                <c:pt idx="4">
                  <c:v>0.57338</c:v>
                </c:pt>
                <c:pt idx="5">
                  <c:v>0.70486000000000004</c:v>
                </c:pt>
                <c:pt idx="6">
                  <c:v>0.84301999999999999</c:v>
                </c:pt>
                <c:pt idx="7">
                  <c:v>0.98838000000000004</c:v>
                </c:pt>
                <c:pt idx="8">
                  <c:v>1.1415</c:v>
                </c:pt>
                <c:pt idx="9">
                  <c:v>1.3030999999999999</c:v>
                </c:pt>
                <c:pt idx="10">
                  <c:v>1.4739</c:v>
                </c:pt>
                <c:pt idx="11">
                  <c:v>1.6546000000000001</c:v>
                </c:pt>
                <c:pt idx="12">
                  <c:v>1.8462000000000001</c:v>
                </c:pt>
                <c:pt idx="13">
                  <c:v>2.0497000000000001</c:v>
                </c:pt>
                <c:pt idx="14">
                  <c:v>2.2662</c:v>
                </c:pt>
                <c:pt idx="15">
                  <c:v>2.4969999999999999</c:v>
                </c:pt>
                <c:pt idx="16">
                  <c:v>2.7437</c:v>
                </c:pt>
                <c:pt idx="17">
                  <c:v>3.0078999999999998</c:v>
                </c:pt>
                <c:pt idx="18">
                  <c:v>3.2913999999999999</c:v>
                </c:pt>
                <c:pt idx="19">
                  <c:v>3.5966999999999998</c:v>
                </c:pt>
                <c:pt idx="20">
                  <c:v>3.9262000000000001</c:v>
                </c:pt>
                <c:pt idx="21">
                  <c:v>4.2830000000000004</c:v>
                </c:pt>
                <c:pt idx="22">
                  <c:v>4.6706000000000003</c:v>
                </c:pt>
                <c:pt idx="23">
                  <c:v>5.0933000000000002</c:v>
                </c:pt>
                <c:pt idx="24">
                  <c:v>5.5559000000000003</c:v>
                </c:pt>
                <c:pt idx="25">
                  <c:v>6.0644999999999998</c:v>
                </c:pt>
                <c:pt idx="26">
                  <c:v>6.6261999999999999</c:v>
                </c:pt>
                <c:pt idx="27">
                  <c:v>7.2499000000000002</c:v>
                </c:pt>
                <c:pt idx="28">
                  <c:v>7.9465000000000003</c:v>
                </c:pt>
                <c:pt idx="29">
                  <c:v>8.7295999999999996</c:v>
                </c:pt>
                <c:pt idx="30">
                  <c:v>9.6163000000000007</c:v>
                </c:pt>
                <c:pt idx="31">
                  <c:v>10.637</c:v>
                </c:pt>
                <c:pt idx="32">
                  <c:v>11.561</c:v>
                </c:pt>
                <c:pt idx="33">
                  <c:v>13.996</c:v>
                </c:pt>
              </c:numCache>
            </c:numRef>
          </c:xVal>
          <c:yVal>
            <c:numRef>
              <c:f>'0.3-0.5'!$G$7:$G$40</c:f>
              <c:numCache>
                <c:formatCode>General</c:formatCode>
                <c:ptCount val="34"/>
                <c:pt idx="0">
                  <c:v>61.060544999999998</c:v>
                </c:pt>
                <c:pt idx="1">
                  <c:v>121.51054500000001</c:v>
                </c:pt>
                <c:pt idx="2">
                  <c:v>181.960545</c:v>
                </c:pt>
                <c:pt idx="3">
                  <c:v>242.40450000000001</c:v>
                </c:pt>
                <c:pt idx="4">
                  <c:v>302.85449999999997</c:v>
                </c:pt>
                <c:pt idx="5">
                  <c:v>363.30449999999996</c:v>
                </c:pt>
                <c:pt idx="6">
                  <c:v>423.75449999999995</c:v>
                </c:pt>
                <c:pt idx="7">
                  <c:v>484.20450000000005</c:v>
                </c:pt>
                <c:pt idx="8">
                  <c:v>544.65449999999998</c:v>
                </c:pt>
                <c:pt idx="9">
                  <c:v>605.10450000000003</c:v>
                </c:pt>
                <c:pt idx="10">
                  <c:v>665.55449999999996</c:v>
                </c:pt>
                <c:pt idx="11">
                  <c:v>726.00450000000001</c:v>
                </c:pt>
                <c:pt idx="12">
                  <c:v>786.45449999999994</c:v>
                </c:pt>
                <c:pt idx="13">
                  <c:v>846.90449999999998</c:v>
                </c:pt>
                <c:pt idx="14">
                  <c:v>907.35449999999992</c:v>
                </c:pt>
                <c:pt idx="15">
                  <c:v>967.80449999999996</c:v>
                </c:pt>
                <c:pt idx="16">
                  <c:v>1028.2545</c:v>
                </c:pt>
                <c:pt idx="17">
                  <c:v>1088.7045000000001</c:v>
                </c:pt>
                <c:pt idx="18">
                  <c:v>1149.1545000000001</c:v>
                </c:pt>
                <c:pt idx="19">
                  <c:v>1209.6044999999999</c:v>
                </c:pt>
                <c:pt idx="20">
                  <c:v>1270.0545</c:v>
                </c:pt>
                <c:pt idx="21">
                  <c:v>1330.5045</c:v>
                </c:pt>
                <c:pt idx="22">
                  <c:v>1390.9545000000001</c:v>
                </c:pt>
                <c:pt idx="23">
                  <c:v>1451.4045000000001</c:v>
                </c:pt>
                <c:pt idx="24">
                  <c:v>1511.8544999999999</c:v>
                </c:pt>
                <c:pt idx="25">
                  <c:v>1572.3045</c:v>
                </c:pt>
                <c:pt idx="26">
                  <c:v>1632.7545</c:v>
                </c:pt>
                <c:pt idx="27">
                  <c:v>1693.2045000000001</c:v>
                </c:pt>
                <c:pt idx="28">
                  <c:v>1753.6544999999999</c:v>
                </c:pt>
                <c:pt idx="29">
                  <c:v>1814.1044999999999</c:v>
                </c:pt>
                <c:pt idx="30">
                  <c:v>1874.5545</c:v>
                </c:pt>
                <c:pt idx="31">
                  <c:v>1935.0045</c:v>
                </c:pt>
                <c:pt idx="32">
                  <c:v>1975.00225</c:v>
                </c:pt>
                <c:pt idx="33">
                  <c:v>2015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9F-4E03-B3E3-56A4CDF854C4}"/>
            </c:ext>
          </c:extLst>
        </c:ser>
        <c:ser>
          <c:idx val="2"/>
          <c:order val="2"/>
          <c:tx>
            <c:strRef>
              <c:f>'0.3-0.5'!$J$3</c:f>
              <c:strCache>
                <c:ptCount val="1"/>
                <c:pt idx="0">
                  <c:v>dt/db=0.5,L=8m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'0.3-0.5'!$L$7:$L$40</c:f>
              <c:numCache>
                <c:formatCode>General</c:formatCode>
                <c:ptCount val="34"/>
                <c:pt idx="0">
                  <c:v>0.13272999999999999</c:v>
                </c:pt>
                <c:pt idx="1">
                  <c:v>0.27072000000000002</c:v>
                </c:pt>
                <c:pt idx="2">
                  <c:v>0.41578999999999999</c:v>
                </c:pt>
                <c:pt idx="3">
                  <c:v>0.56849000000000005</c:v>
                </c:pt>
                <c:pt idx="4">
                  <c:v>0.72943999999999998</c:v>
                </c:pt>
                <c:pt idx="5">
                  <c:v>0.89932999999999996</c:v>
                </c:pt>
                <c:pt idx="6">
                  <c:v>1.0789</c:v>
                </c:pt>
                <c:pt idx="7">
                  <c:v>1.2690999999999999</c:v>
                </c:pt>
                <c:pt idx="8">
                  <c:v>1.4709000000000001</c:v>
                </c:pt>
                <c:pt idx="9">
                  <c:v>1.6852</c:v>
                </c:pt>
                <c:pt idx="10">
                  <c:v>1.9134</c:v>
                </c:pt>
                <c:pt idx="11">
                  <c:v>2.1568999999999998</c:v>
                </c:pt>
                <c:pt idx="12">
                  <c:v>2.4171999999999998</c:v>
                </c:pt>
                <c:pt idx="13">
                  <c:v>2.6962000000000002</c:v>
                </c:pt>
                <c:pt idx="14">
                  <c:v>2.9958999999999998</c:v>
                </c:pt>
                <c:pt idx="15">
                  <c:v>3.3188</c:v>
                </c:pt>
                <c:pt idx="16">
                  <c:v>3.6676000000000002</c:v>
                </c:pt>
                <c:pt idx="17">
                  <c:v>4.0457000000000001</c:v>
                </c:pt>
                <c:pt idx="18">
                  <c:v>4.4568000000000003</c:v>
                </c:pt>
                <c:pt idx="19">
                  <c:v>4.9055</c:v>
                </c:pt>
                <c:pt idx="20">
                  <c:v>5.3971999999999998</c:v>
                </c:pt>
                <c:pt idx="21">
                  <c:v>5.9383999999999997</c:v>
                </c:pt>
                <c:pt idx="22">
                  <c:v>6.5370999999999997</c:v>
                </c:pt>
                <c:pt idx="23">
                  <c:v>7.2027999999999999</c:v>
                </c:pt>
                <c:pt idx="24">
                  <c:v>7.9474999999999998</c:v>
                </c:pt>
                <c:pt idx="25">
                  <c:v>8.7863000000000007</c:v>
                </c:pt>
                <c:pt idx="26">
                  <c:v>9.7379999999999995</c:v>
                </c:pt>
                <c:pt idx="27">
                  <c:v>10.827</c:v>
                </c:pt>
                <c:pt idx="28">
                  <c:v>12.086</c:v>
                </c:pt>
                <c:pt idx="29">
                  <c:v>13.558</c:v>
                </c:pt>
                <c:pt idx="30">
                  <c:v>15.301</c:v>
                </c:pt>
                <c:pt idx="31">
                  <c:v>17.399000000000001</c:v>
                </c:pt>
                <c:pt idx="32">
                  <c:v>19.103999999999999</c:v>
                </c:pt>
                <c:pt idx="33">
                  <c:v>22.715</c:v>
                </c:pt>
              </c:numCache>
            </c:numRef>
          </c:xVal>
          <c:yVal>
            <c:numRef>
              <c:f>'0.3-0.5'!$K$7:$K$40</c:f>
              <c:numCache>
                <c:formatCode>General</c:formatCode>
                <c:ptCount val="34"/>
                <c:pt idx="0">
                  <c:v>51.545403</c:v>
                </c:pt>
                <c:pt idx="1">
                  <c:v>102.57540300000001</c:v>
                </c:pt>
                <c:pt idx="2">
                  <c:v>153.605403</c:v>
                </c:pt>
                <c:pt idx="3">
                  <c:v>204.63030000000001</c:v>
                </c:pt>
                <c:pt idx="4">
                  <c:v>255.66029999999998</c:v>
                </c:pt>
                <c:pt idx="5">
                  <c:v>306.69029999999998</c:v>
                </c:pt>
                <c:pt idx="6">
                  <c:v>357.72029999999995</c:v>
                </c:pt>
                <c:pt idx="7">
                  <c:v>408.75030000000004</c:v>
                </c:pt>
                <c:pt idx="8">
                  <c:v>459.78029999999995</c:v>
                </c:pt>
                <c:pt idx="9">
                  <c:v>510.81030000000004</c:v>
                </c:pt>
                <c:pt idx="10">
                  <c:v>561.84029999999996</c:v>
                </c:pt>
                <c:pt idx="11">
                  <c:v>612.87030000000004</c:v>
                </c:pt>
                <c:pt idx="12">
                  <c:v>663.90030000000002</c:v>
                </c:pt>
                <c:pt idx="13">
                  <c:v>714.93029999999999</c:v>
                </c:pt>
                <c:pt idx="14">
                  <c:v>765.96029999999996</c:v>
                </c:pt>
                <c:pt idx="15">
                  <c:v>816.99030000000005</c:v>
                </c:pt>
                <c:pt idx="16">
                  <c:v>868.02029999999991</c:v>
                </c:pt>
                <c:pt idx="17">
                  <c:v>919.05029999999999</c:v>
                </c:pt>
                <c:pt idx="18">
                  <c:v>970.08030000000008</c:v>
                </c:pt>
                <c:pt idx="19">
                  <c:v>1021.1102999999999</c:v>
                </c:pt>
                <c:pt idx="20">
                  <c:v>1072.1403</c:v>
                </c:pt>
                <c:pt idx="21">
                  <c:v>1123.1703</c:v>
                </c:pt>
                <c:pt idx="22">
                  <c:v>1174.2003</c:v>
                </c:pt>
                <c:pt idx="23">
                  <c:v>1225.2303000000002</c:v>
                </c:pt>
                <c:pt idx="24">
                  <c:v>1276.2602999999999</c:v>
                </c:pt>
                <c:pt idx="25">
                  <c:v>1327.2902999999999</c:v>
                </c:pt>
                <c:pt idx="26">
                  <c:v>1378.3203000000001</c:v>
                </c:pt>
                <c:pt idx="27">
                  <c:v>1429.3503000000001</c:v>
                </c:pt>
                <c:pt idx="28">
                  <c:v>1480.3803</c:v>
                </c:pt>
                <c:pt idx="29">
                  <c:v>1531.4103</c:v>
                </c:pt>
                <c:pt idx="30">
                  <c:v>1582.4403</c:v>
                </c:pt>
                <c:pt idx="31">
                  <c:v>1633.4703000000002</c:v>
                </c:pt>
                <c:pt idx="32">
                  <c:v>1667.23515</c:v>
                </c:pt>
                <c:pt idx="33">
                  <c:v>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19F-4E03-B3E3-56A4CDF8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200" b="0" i="0" baseline="0">
                    <a:effectLst/>
                  </a:rPr>
                  <a:t>Δ</a:t>
                </a:r>
                <a:r>
                  <a:rPr lang="en-US" sz="1200" b="0" i="0" baseline="0">
                    <a:effectLst/>
                  </a:rPr>
                  <a:t>, mm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tx>
            <c:strRef>
              <c:f>'0.3-0.7'!$B$3</c:f>
              <c:strCache>
                <c:ptCount val="1"/>
                <c:pt idx="0">
                  <c:v>dt/db=0.7,L=6m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'0.3-0.7'!$D$7:$D$41</c:f>
              <c:numCache>
                <c:formatCode>General</c:formatCode>
                <c:ptCount val="35"/>
                <c:pt idx="0">
                  <c:v>8.1102999999999995E-2</c:v>
                </c:pt>
                <c:pt idx="1">
                  <c:v>0.16463</c:v>
                </c:pt>
                <c:pt idx="2">
                  <c:v>0.25157000000000002</c:v>
                </c:pt>
                <c:pt idx="3">
                  <c:v>0.34215000000000001</c:v>
                </c:pt>
                <c:pt idx="4">
                  <c:v>0.43659999999999999</c:v>
                </c:pt>
                <c:pt idx="5">
                  <c:v>0.53517000000000003</c:v>
                </c:pt>
                <c:pt idx="6">
                  <c:v>0.63815</c:v>
                </c:pt>
                <c:pt idx="7">
                  <c:v>0.74583999999999995</c:v>
                </c:pt>
                <c:pt idx="8">
                  <c:v>0.85858000000000001</c:v>
                </c:pt>
                <c:pt idx="9">
                  <c:v>0.97672999999999999</c:v>
                </c:pt>
                <c:pt idx="10">
                  <c:v>1.1007</c:v>
                </c:pt>
                <c:pt idx="11">
                  <c:v>1.2309000000000001</c:v>
                </c:pt>
                <c:pt idx="12">
                  <c:v>1.3678999999999999</c:v>
                </c:pt>
                <c:pt idx="13">
                  <c:v>1.5121</c:v>
                </c:pt>
                <c:pt idx="14">
                  <c:v>1.6642999999999999</c:v>
                </c:pt>
                <c:pt idx="15">
                  <c:v>1.825</c:v>
                </c:pt>
                <c:pt idx="16">
                  <c:v>1.9950000000000001</c:v>
                </c:pt>
                <c:pt idx="17">
                  <c:v>2.1751999999999998</c:v>
                </c:pt>
                <c:pt idx="18">
                  <c:v>2.3664999999999998</c:v>
                </c:pt>
                <c:pt idx="19">
                  <c:v>2.5699000000000001</c:v>
                </c:pt>
                <c:pt idx="20">
                  <c:v>2.7867000000000002</c:v>
                </c:pt>
                <c:pt idx="21">
                  <c:v>3.0182000000000002</c:v>
                </c:pt>
                <c:pt idx="22">
                  <c:v>3.266</c:v>
                </c:pt>
                <c:pt idx="23">
                  <c:v>3.5318999999999998</c:v>
                </c:pt>
                <c:pt idx="24">
                  <c:v>3.8178999999999998</c:v>
                </c:pt>
                <c:pt idx="25">
                  <c:v>4.1265000000000001</c:v>
                </c:pt>
                <c:pt idx="26">
                  <c:v>4.4603000000000002</c:v>
                </c:pt>
                <c:pt idx="27">
                  <c:v>4.8227000000000002</c:v>
                </c:pt>
                <c:pt idx="28">
                  <c:v>5.2176</c:v>
                </c:pt>
                <c:pt idx="29">
                  <c:v>5.6494</c:v>
                </c:pt>
                <c:pt idx="30">
                  <c:v>6.1235999999999997</c:v>
                </c:pt>
                <c:pt idx="31">
                  <c:v>6.6859000000000002</c:v>
                </c:pt>
                <c:pt idx="32">
                  <c:v>7.2958999999999996</c:v>
                </c:pt>
                <c:pt idx="33">
                  <c:v>7.8666999999999998</c:v>
                </c:pt>
                <c:pt idx="34">
                  <c:v>8.93</c:v>
                </c:pt>
              </c:numCache>
            </c:numRef>
          </c:xVal>
          <c:yVal>
            <c:numRef>
              <c:f>'0.3-0.7'!$C$7:$C$41</c:f>
              <c:numCache>
                <c:formatCode>General</c:formatCode>
                <c:ptCount val="35"/>
                <c:pt idx="0">
                  <c:v>74.605986000000001</c:v>
                </c:pt>
                <c:pt idx="1">
                  <c:v>148.46598600000002</c:v>
                </c:pt>
                <c:pt idx="2">
                  <c:v>222.325986</c:v>
                </c:pt>
                <c:pt idx="3">
                  <c:v>296.17860000000002</c:v>
                </c:pt>
                <c:pt idx="4">
                  <c:v>370.03859999999997</c:v>
                </c:pt>
                <c:pt idx="5">
                  <c:v>443.89859999999999</c:v>
                </c:pt>
                <c:pt idx="6">
                  <c:v>517.7586</c:v>
                </c:pt>
                <c:pt idx="7">
                  <c:v>591.61860000000001</c:v>
                </c:pt>
                <c:pt idx="8">
                  <c:v>665.47859999999991</c:v>
                </c:pt>
                <c:pt idx="9">
                  <c:v>739.33860000000004</c:v>
                </c:pt>
                <c:pt idx="10">
                  <c:v>813.19859999999994</c:v>
                </c:pt>
                <c:pt idx="11">
                  <c:v>887.05860000000007</c:v>
                </c:pt>
                <c:pt idx="12">
                  <c:v>960.91859999999997</c:v>
                </c:pt>
                <c:pt idx="13">
                  <c:v>1034.7786000000001</c:v>
                </c:pt>
                <c:pt idx="14">
                  <c:v>1108.6386</c:v>
                </c:pt>
                <c:pt idx="15">
                  <c:v>1182.4986000000001</c:v>
                </c:pt>
                <c:pt idx="16">
                  <c:v>1256.3586</c:v>
                </c:pt>
                <c:pt idx="17">
                  <c:v>1330.2185999999999</c:v>
                </c:pt>
                <c:pt idx="18">
                  <c:v>1404.0786000000001</c:v>
                </c:pt>
                <c:pt idx="19">
                  <c:v>1477.9386</c:v>
                </c:pt>
                <c:pt idx="20">
                  <c:v>1551.7985999999999</c:v>
                </c:pt>
                <c:pt idx="21">
                  <c:v>1625.6586</c:v>
                </c:pt>
                <c:pt idx="22">
                  <c:v>1699.5186000000001</c:v>
                </c:pt>
                <c:pt idx="23">
                  <c:v>1773.3786000000002</c:v>
                </c:pt>
                <c:pt idx="24">
                  <c:v>1847.2385999999999</c:v>
                </c:pt>
                <c:pt idx="25">
                  <c:v>1921.0986</c:v>
                </c:pt>
                <c:pt idx="26">
                  <c:v>1994.9586000000002</c:v>
                </c:pt>
                <c:pt idx="27">
                  <c:v>2068.8186000000001</c:v>
                </c:pt>
                <c:pt idx="28">
                  <c:v>2142.6785999999997</c:v>
                </c:pt>
                <c:pt idx="29">
                  <c:v>2216.5385999999999</c:v>
                </c:pt>
                <c:pt idx="30">
                  <c:v>2290.3986</c:v>
                </c:pt>
                <c:pt idx="31">
                  <c:v>2364.2586000000001</c:v>
                </c:pt>
                <c:pt idx="32">
                  <c:v>2413.1293000000001</c:v>
                </c:pt>
                <c:pt idx="33">
                  <c:v>2437.5769599999999</c:v>
                </c:pt>
                <c:pt idx="34">
                  <c:v>2462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0CE8-411D-9CD1-ABE8B937E4AB}"/>
            </c:ext>
          </c:extLst>
        </c:ser>
        <c:ser>
          <c:idx val="4"/>
          <c:order val="1"/>
          <c:tx>
            <c:strRef>
              <c:f>'0.3-0.7'!$F$3</c:f>
              <c:strCache>
                <c:ptCount val="1"/>
                <c:pt idx="0">
                  <c:v>dt/db=0.7,L=7m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'0.3-0.7'!$H$7:$H$40</c:f>
              <c:numCache>
                <c:formatCode>General</c:formatCode>
                <c:ptCount val="34"/>
                <c:pt idx="0">
                  <c:v>0.10906</c:v>
                </c:pt>
                <c:pt idx="1">
                  <c:v>0.22209999999999999</c:v>
                </c:pt>
                <c:pt idx="2">
                  <c:v>0.34054000000000001</c:v>
                </c:pt>
                <c:pt idx="3">
                  <c:v>0.46478999999999998</c:v>
                </c:pt>
                <c:pt idx="4">
                  <c:v>0.59528000000000003</c:v>
                </c:pt>
                <c:pt idx="5">
                  <c:v>0.73250999999999999</c:v>
                </c:pt>
                <c:pt idx="6">
                  <c:v>0.877</c:v>
                </c:pt>
                <c:pt idx="7">
                  <c:v>1.0294000000000001</c:v>
                </c:pt>
                <c:pt idx="8">
                  <c:v>1.1902999999999999</c:v>
                </c:pt>
                <c:pt idx="9">
                  <c:v>1.3604000000000001</c:v>
                </c:pt>
                <c:pt idx="10">
                  <c:v>1.5407</c:v>
                </c:pt>
                <c:pt idx="11">
                  <c:v>1.732</c:v>
                </c:pt>
                <c:pt idx="12">
                  <c:v>1.9354</c:v>
                </c:pt>
                <c:pt idx="13">
                  <c:v>2.1520999999999999</c:v>
                </c:pt>
                <c:pt idx="14">
                  <c:v>2.3833000000000002</c:v>
                </c:pt>
                <c:pt idx="15">
                  <c:v>2.6307999999999998</c:v>
                </c:pt>
                <c:pt idx="16">
                  <c:v>2.8961999999999999</c:v>
                </c:pt>
                <c:pt idx="17">
                  <c:v>3.1815000000000002</c:v>
                </c:pt>
                <c:pt idx="18">
                  <c:v>3.4891000000000001</c:v>
                </c:pt>
                <c:pt idx="19">
                  <c:v>3.8216999999999999</c:v>
                </c:pt>
                <c:pt idx="20">
                  <c:v>4.1825000000000001</c:v>
                </c:pt>
                <c:pt idx="21">
                  <c:v>4.5753000000000004</c:v>
                </c:pt>
                <c:pt idx="22">
                  <c:v>5.0045999999999999</c:v>
                </c:pt>
                <c:pt idx="23">
                  <c:v>5.4755000000000003</c:v>
                </c:pt>
                <c:pt idx="24">
                  <c:v>5.9946999999999999</c:v>
                </c:pt>
                <c:pt idx="25">
                  <c:v>6.5697999999999999</c:v>
                </c:pt>
                <c:pt idx="26">
                  <c:v>7.2103999999999999</c:v>
                </c:pt>
                <c:pt idx="27">
                  <c:v>7.9284999999999997</c:v>
                </c:pt>
                <c:pt idx="28">
                  <c:v>8.7390000000000008</c:v>
                </c:pt>
                <c:pt idx="29">
                  <c:v>9.6608999999999998</c:v>
                </c:pt>
                <c:pt idx="30">
                  <c:v>10.718999999999999</c:v>
                </c:pt>
                <c:pt idx="31">
                  <c:v>11.946</c:v>
                </c:pt>
                <c:pt idx="32">
                  <c:v>12.96</c:v>
                </c:pt>
                <c:pt idx="33">
                  <c:v>14.906000000000001</c:v>
                </c:pt>
              </c:numCache>
            </c:numRef>
          </c:xVal>
          <c:yVal>
            <c:numRef>
              <c:f>'0.3-0.7'!$G$7:$G$40</c:f>
              <c:numCache>
                <c:formatCode>General</c:formatCode>
                <c:ptCount val="34"/>
                <c:pt idx="0">
                  <c:v>63.242361000000002</c:v>
                </c:pt>
                <c:pt idx="1">
                  <c:v>125.852361</c:v>
                </c:pt>
                <c:pt idx="2">
                  <c:v>188.46236099999999</c:v>
                </c:pt>
                <c:pt idx="3">
                  <c:v>251.06610000000001</c:v>
                </c:pt>
                <c:pt idx="4">
                  <c:v>313.67609999999996</c:v>
                </c:pt>
                <c:pt idx="5">
                  <c:v>376.28609999999998</c:v>
                </c:pt>
                <c:pt idx="6">
                  <c:v>438.89609999999999</c:v>
                </c:pt>
                <c:pt idx="7">
                  <c:v>501.5061</c:v>
                </c:pt>
                <c:pt idx="8">
                  <c:v>564.11609999999996</c:v>
                </c:pt>
                <c:pt idx="9">
                  <c:v>626.72609999999997</c:v>
                </c:pt>
                <c:pt idx="10">
                  <c:v>689.33609999999999</c:v>
                </c:pt>
                <c:pt idx="11">
                  <c:v>751.9461</c:v>
                </c:pt>
                <c:pt idx="12">
                  <c:v>814.55610000000001</c:v>
                </c:pt>
                <c:pt idx="13">
                  <c:v>877.16610000000003</c:v>
                </c:pt>
                <c:pt idx="14">
                  <c:v>939.77609999999993</c:v>
                </c:pt>
                <c:pt idx="15">
                  <c:v>1002.3861000000001</c:v>
                </c:pt>
                <c:pt idx="16">
                  <c:v>1064.9960999999998</c:v>
                </c:pt>
                <c:pt idx="17">
                  <c:v>1127.6061</c:v>
                </c:pt>
                <c:pt idx="18">
                  <c:v>1190.2161000000001</c:v>
                </c:pt>
                <c:pt idx="19">
                  <c:v>1252.8261</c:v>
                </c:pt>
                <c:pt idx="20">
                  <c:v>1315.4360999999999</c:v>
                </c:pt>
                <c:pt idx="21">
                  <c:v>1378.0461</c:v>
                </c:pt>
                <c:pt idx="22">
                  <c:v>1440.6561000000002</c:v>
                </c:pt>
                <c:pt idx="23">
                  <c:v>1503.2661000000001</c:v>
                </c:pt>
                <c:pt idx="24">
                  <c:v>1565.8761</c:v>
                </c:pt>
                <c:pt idx="25">
                  <c:v>1628.4861000000001</c:v>
                </c:pt>
                <c:pt idx="26">
                  <c:v>1691.0961</c:v>
                </c:pt>
                <c:pt idx="27">
                  <c:v>1753.7061000000001</c:v>
                </c:pt>
                <c:pt idx="28">
                  <c:v>1816.3161</c:v>
                </c:pt>
                <c:pt idx="29">
                  <c:v>1878.9260999999999</c:v>
                </c:pt>
                <c:pt idx="30">
                  <c:v>1941.5361</c:v>
                </c:pt>
                <c:pt idx="31">
                  <c:v>2004.1461000000002</c:v>
                </c:pt>
                <c:pt idx="32">
                  <c:v>2045.57305</c:v>
                </c:pt>
                <c:pt idx="33">
                  <c:v>2087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0CE8-411D-9CD1-ABE8B937E4AB}"/>
            </c:ext>
          </c:extLst>
        </c:ser>
        <c:ser>
          <c:idx val="5"/>
          <c:order val="2"/>
          <c:tx>
            <c:strRef>
              <c:f>'0.3-0.7'!$J$3</c:f>
              <c:strCache>
                <c:ptCount val="1"/>
                <c:pt idx="0">
                  <c:v>dt/db=0.7,L=8m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'0.3-0.7'!$L$7:$L$40</c:f>
              <c:numCache>
                <c:formatCode>General</c:formatCode>
                <c:ptCount val="34"/>
                <c:pt idx="0">
                  <c:v>0.13533000000000001</c:v>
                </c:pt>
                <c:pt idx="1">
                  <c:v>0.27617000000000003</c:v>
                </c:pt>
                <c:pt idx="2">
                  <c:v>0.42438999999999999</c:v>
                </c:pt>
                <c:pt idx="3">
                  <c:v>0.58057999999999998</c:v>
                </c:pt>
                <c:pt idx="4">
                  <c:v>0.74539999999999995</c:v>
                </c:pt>
                <c:pt idx="5">
                  <c:v>0.91961000000000004</c:v>
                </c:pt>
                <c:pt idx="6">
                  <c:v>1.1040000000000001</c:v>
                </c:pt>
                <c:pt idx="7">
                  <c:v>1.2996000000000001</c:v>
                </c:pt>
                <c:pt idx="8">
                  <c:v>1.5073000000000001</c:v>
                </c:pt>
                <c:pt idx="9">
                  <c:v>1.7283999999999999</c:v>
                </c:pt>
                <c:pt idx="10">
                  <c:v>1.9641</c:v>
                </c:pt>
                <c:pt idx="11">
                  <c:v>2.2161</c:v>
                </c:pt>
                <c:pt idx="12">
                  <c:v>2.4860000000000002</c:v>
                </c:pt>
                <c:pt idx="13">
                  <c:v>2.7757999999999998</c:v>
                </c:pt>
                <c:pt idx="14">
                  <c:v>3.0878999999999999</c:v>
                </c:pt>
                <c:pt idx="15">
                  <c:v>3.4249000000000001</c:v>
                </c:pt>
                <c:pt idx="16">
                  <c:v>3.7898999999999998</c:v>
                </c:pt>
                <c:pt idx="17">
                  <c:v>4.1866000000000003</c:v>
                </c:pt>
                <c:pt idx="18">
                  <c:v>4.6193</c:v>
                </c:pt>
                <c:pt idx="19">
                  <c:v>5.0930999999999997</c:v>
                </c:pt>
                <c:pt idx="20">
                  <c:v>5.6142000000000003</c:v>
                </c:pt>
                <c:pt idx="21">
                  <c:v>6.19</c:v>
                </c:pt>
                <c:pt idx="22">
                  <c:v>6.8296999999999999</c:v>
                </c:pt>
                <c:pt idx="23">
                  <c:v>7.5446</c:v>
                </c:pt>
                <c:pt idx="24">
                  <c:v>8.3485999999999994</c:v>
                </c:pt>
                <c:pt idx="25">
                  <c:v>9.2598000000000003</c:v>
                </c:pt>
                <c:pt idx="26">
                  <c:v>10.301</c:v>
                </c:pt>
                <c:pt idx="27">
                  <c:v>11.502000000000001</c:v>
                </c:pt>
                <c:pt idx="28">
                  <c:v>12.903</c:v>
                </c:pt>
                <c:pt idx="29">
                  <c:v>14.558</c:v>
                </c:pt>
                <c:pt idx="30">
                  <c:v>16.544</c:v>
                </c:pt>
                <c:pt idx="31">
                  <c:v>18.97</c:v>
                </c:pt>
                <c:pt idx="32">
                  <c:v>20.933</c:v>
                </c:pt>
                <c:pt idx="33">
                  <c:v>24.922999999999998</c:v>
                </c:pt>
              </c:numCache>
            </c:numRef>
          </c:xVal>
          <c:yVal>
            <c:numRef>
              <c:f>'0.3-0.7'!$K$7:$K$40</c:f>
              <c:numCache>
                <c:formatCode>General</c:formatCode>
                <c:ptCount val="34"/>
                <c:pt idx="0">
                  <c:v>52.606008000000003</c:v>
                </c:pt>
                <c:pt idx="1">
                  <c:v>104.686008</c:v>
                </c:pt>
                <c:pt idx="2">
                  <c:v>156.766008</c:v>
                </c:pt>
                <c:pt idx="3">
                  <c:v>208.8408</c:v>
                </c:pt>
                <c:pt idx="4">
                  <c:v>260.92079999999999</c:v>
                </c:pt>
                <c:pt idx="5">
                  <c:v>313.00079999999997</c:v>
                </c:pt>
                <c:pt idx="6">
                  <c:v>365.08079999999995</c:v>
                </c:pt>
                <c:pt idx="7">
                  <c:v>417.16080000000005</c:v>
                </c:pt>
                <c:pt idx="8">
                  <c:v>469.24079999999998</c:v>
                </c:pt>
                <c:pt idx="9">
                  <c:v>521.32079999999996</c:v>
                </c:pt>
                <c:pt idx="10">
                  <c:v>573.4008</c:v>
                </c:pt>
                <c:pt idx="11">
                  <c:v>625.48080000000004</c:v>
                </c:pt>
                <c:pt idx="12">
                  <c:v>677.56079999999997</c:v>
                </c:pt>
                <c:pt idx="13">
                  <c:v>729.64080000000001</c:v>
                </c:pt>
                <c:pt idx="14">
                  <c:v>781.72079999999994</c:v>
                </c:pt>
                <c:pt idx="15">
                  <c:v>833.80079999999998</c:v>
                </c:pt>
                <c:pt idx="16">
                  <c:v>885.88079999999991</c:v>
                </c:pt>
                <c:pt idx="17">
                  <c:v>937.96079999999995</c:v>
                </c:pt>
                <c:pt idx="18">
                  <c:v>990.0408000000001</c:v>
                </c:pt>
                <c:pt idx="19">
                  <c:v>1042.1207999999999</c:v>
                </c:pt>
                <c:pt idx="20">
                  <c:v>1094.2007999999998</c:v>
                </c:pt>
                <c:pt idx="21">
                  <c:v>1146.2808</c:v>
                </c:pt>
                <c:pt idx="22">
                  <c:v>1198.3608000000002</c:v>
                </c:pt>
                <c:pt idx="23">
                  <c:v>1250.4408000000001</c:v>
                </c:pt>
                <c:pt idx="24">
                  <c:v>1302.5208</c:v>
                </c:pt>
                <c:pt idx="25">
                  <c:v>1354.6007999999999</c:v>
                </c:pt>
                <c:pt idx="26">
                  <c:v>1406.6808000000001</c:v>
                </c:pt>
                <c:pt idx="27">
                  <c:v>1458.7608</c:v>
                </c:pt>
                <c:pt idx="28">
                  <c:v>1510.8407999999999</c:v>
                </c:pt>
                <c:pt idx="29">
                  <c:v>1562.9207999999999</c:v>
                </c:pt>
                <c:pt idx="30">
                  <c:v>1615.0008</c:v>
                </c:pt>
                <c:pt idx="31">
                  <c:v>1667.0808000000002</c:v>
                </c:pt>
                <c:pt idx="32">
                  <c:v>1701.5403999999999</c:v>
                </c:pt>
                <c:pt idx="33">
                  <c:v>1736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0CE8-411D-9CD1-ABE8B937E4AB}"/>
            </c:ext>
          </c:extLst>
        </c:ser>
        <c:ser>
          <c:idx val="6"/>
          <c:order val="3"/>
          <c:tx>
            <c:strRef>
              <c:f>'0.3-0.3'!$B$3</c:f>
              <c:strCache>
                <c:ptCount val="1"/>
                <c:pt idx="0">
                  <c:v>dt/db=0.3,L=6m</c:v>
                </c:pt>
              </c:strCache>
            </c:strRef>
          </c:tx>
          <c:spPr>
            <a:ln w="44450" cap="rnd" cmpd="tri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'0.3-0.3'!$D$7:$D$40</c:f>
              <c:numCache>
                <c:formatCode>General</c:formatCode>
                <c:ptCount val="34"/>
                <c:pt idx="0">
                  <c:v>6.2765000000000001E-2</c:v>
                </c:pt>
                <c:pt idx="1">
                  <c:v>0.12681999999999999</c:v>
                </c:pt>
                <c:pt idx="2">
                  <c:v>0.19286</c:v>
                </c:pt>
                <c:pt idx="3">
                  <c:v>0.26100000000000001</c:v>
                </c:pt>
                <c:pt idx="4">
                  <c:v>0.33134000000000002</c:v>
                </c:pt>
                <c:pt idx="5">
                  <c:v>0.40398000000000001</c:v>
                </c:pt>
                <c:pt idx="6">
                  <c:v>0.47903000000000001</c:v>
                </c:pt>
                <c:pt idx="7">
                  <c:v>0.55664000000000002</c:v>
                </c:pt>
                <c:pt idx="8">
                  <c:v>0.63690999999999998</c:v>
                </c:pt>
                <c:pt idx="9">
                  <c:v>0.72001000000000004</c:v>
                </c:pt>
                <c:pt idx="10">
                  <c:v>0.80608999999999997</c:v>
                </c:pt>
                <c:pt idx="11">
                  <c:v>0.89529999999999998</c:v>
                </c:pt>
                <c:pt idx="12">
                  <c:v>0.98782000000000003</c:v>
                </c:pt>
                <c:pt idx="13">
                  <c:v>1.0838000000000001</c:v>
                </c:pt>
                <c:pt idx="14">
                  <c:v>1.1836</c:v>
                </c:pt>
                <c:pt idx="15">
                  <c:v>1.2871999999999999</c:v>
                </c:pt>
                <c:pt idx="16">
                  <c:v>1.3951</c:v>
                </c:pt>
                <c:pt idx="17">
                  <c:v>1.5073000000000001</c:v>
                </c:pt>
                <c:pt idx="18">
                  <c:v>1.6243000000000001</c:v>
                </c:pt>
                <c:pt idx="19">
                  <c:v>1.7463</c:v>
                </c:pt>
                <c:pt idx="20">
                  <c:v>1.8735999999999999</c:v>
                </c:pt>
                <c:pt idx="21">
                  <c:v>2.0066000000000002</c:v>
                </c:pt>
                <c:pt idx="22">
                  <c:v>2.1457000000000002</c:v>
                </c:pt>
                <c:pt idx="23">
                  <c:v>2.2913999999999999</c:v>
                </c:pt>
                <c:pt idx="24">
                  <c:v>2.4441000000000002</c:v>
                </c:pt>
                <c:pt idx="25">
                  <c:v>2.6042999999999998</c:v>
                </c:pt>
                <c:pt idx="26">
                  <c:v>2.7726000000000002</c:v>
                </c:pt>
                <c:pt idx="27">
                  <c:v>2.9496000000000002</c:v>
                </c:pt>
                <c:pt idx="28">
                  <c:v>3.1360999999999999</c:v>
                </c:pt>
                <c:pt idx="29">
                  <c:v>3.3328000000000002</c:v>
                </c:pt>
                <c:pt idx="30">
                  <c:v>3.5406</c:v>
                </c:pt>
                <c:pt idx="31">
                  <c:v>3.7604000000000002</c:v>
                </c:pt>
                <c:pt idx="32">
                  <c:v>3.9135</c:v>
                </c:pt>
                <c:pt idx="33">
                  <c:v>4.2325999999999997</c:v>
                </c:pt>
              </c:numCache>
            </c:numRef>
          </c:xVal>
          <c:yVal>
            <c:numRef>
              <c:f>'0.3-0.3'!$C$7:$C$40</c:f>
              <c:numCache>
                <c:formatCode>General</c:formatCode>
                <c:ptCount val="34"/>
                <c:pt idx="0">
                  <c:v>57.666609000000001</c:v>
                </c:pt>
                <c:pt idx="1">
                  <c:v>114.75660900000001</c:v>
                </c:pt>
                <c:pt idx="2">
                  <c:v>171.846609</c:v>
                </c:pt>
                <c:pt idx="3">
                  <c:v>228.93090000000001</c:v>
                </c:pt>
                <c:pt idx="4">
                  <c:v>286.02089999999998</c:v>
                </c:pt>
                <c:pt idx="5">
                  <c:v>343.11089999999996</c:v>
                </c:pt>
                <c:pt idx="6">
                  <c:v>400.20089999999999</c:v>
                </c:pt>
                <c:pt idx="7">
                  <c:v>457.29090000000002</c:v>
                </c:pt>
                <c:pt idx="8">
                  <c:v>514.3809</c:v>
                </c:pt>
                <c:pt idx="9">
                  <c:v>571.47090000000003</c:v>
                </c:pt>
                <c:pt idx="10">
                  <c:v>628.56089999999995</c:v>
                </c:pt>
                <c:pt idx="11">
                  <c:v>685.65089999999998</c:v>
                </c:pt>
                <c:pt idx="12">
                  <c:v>742.74090000000001</c:v>
                </c:pt>
                <c:pt idx="13">
                  <c:v>799.83090000000004</c:v>
                </c:pt>
                <c:pt idx="14">
                  <c:v>856.92089999999996</c:v>
                </c:pt>
                <c:pt idx="15">
                  <c:v>914.01089999999999</c:v>
                </c:pt>
                <c:pt idx="16">
                  <c:v>971.10089999999991</c:v>
                </c:pt>
                <c:pt idx="17">
                  <c:v>1028.1909000000001</c:v>
                </c:pt>
                <c:pt idx="18">
                  <c:v>1085.2809</c:v>
                </c:pt>
                <c:pt idx="19">
                  <c:v>1142.3708999999999</c:v>
                </c:pt>
                <c:pt idx="20">
                  <c:v>1199.4609</c:v>
                </c:pt>
                <c:pt idx="21">
                  <c:v>1256.5509</c:v>
                </c:pt>
                <c:pt idx="22">
                  <c:v>1313.6409000000001</c:v>
                </c:pt>
                <c:pt idx="23">
                  <c:v>1370.7309</c:v>
                </c:pt>
                <c:pt idx="24">
                  <c:v>1427.8208999999999</c:v>
                </c:pt>
                <c:pt idx="25">
                  <c:v>1484.9109000000001</c:v>
                </c:pt>
                <c:pt idx="26">
                  <c:v>1542.0009</c:v>
                </c:pt>
                <c:pt idx="27">
                  <c:v>1599.0909000000001</c:v>
                </c:pt>
                <c:pt idx="28">
                  <c:v>1656.1808999999998</c:v>
                </c:pt>
                <c:pt idx="29">
                  <c:v>1713.2709</c:v>
                </c:pt>
                <c:pt idx="30">
                  <c:v>1770.3609000000001</c:v>
                </c:pt>
                <c:pt idx="31">
                  <c:v>1827.4509</c:v>
                </c:pt>
                <c:pt idx="32">
                  <c:v>1865.2254499999999</c:v>
                </c:pt>
                <c:pt idx="33">
                  <c:v>1903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0CE8-411D-9CD1-ABE8B937E4AB}"/>
            </c:ext>
          </c:extLst>
        </c:ser>
        <c:ser>
          <c:idx val="7"/>
          <c:order val="4"/>
          <c:tx>
            <c:strRef>
              <c:f>'0.3-0.3'!$F$3</c:f>
              <c:strCache>
                <c:ptCount val="1"/>
                <c:pt idx="0">
                  <c:v>dt/db=0.3,L=7m</c:v>
                </c:pt>
              </c:strCache>
            </c:strRef>
          </c:tx>
          <c:spPr>
            <a:ln w="44450" cap="rnd" cmpd="tri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'0.3-0.3'!$H$7:$H$40</c:f>
              <c:numCache>
                <c:formatCode>General</c:formatCode>
                <c:ptCount val="34"/>
                <c:pt idx="0">
                  <c:v>9.6001000000000003E-2</c:v>
                </c:pt>
                <c:pt idx="1">
                  <c:v>0.19494</c:v>
                </c:pt>
                <c:pt idx="2">
                  <c:v>0.29801</c:v>
                </c:pt>
                <c:pt idx="3">
                  <c:v>0.40545999999999999</c:v>
                </c:pt>
                <c:pt idx="4">
                  <c:v>0.51758999999999999</c:v>
                </c:pt>
                <c:pt idx="5">
                  <c:v>0.63471999999999995</c:v>
                </c:pt>
                <c:pt idx="6">
                  <c:v>0.75719000000000003</c:v>
                </c:pt>
                <c:pt idx="7">
                  <c:v>0.88536000000000004</c:v>
                </c:pt>
                <c:pt idx="8">
                  <c:v>1.0197000000000001</c:v>
                </c:pt>
                <c:pt idx="9">
                  <c:v>1.1606000000000001</c:v>
                </c:pt>
                <c:pt idx="10">
                  <c:v>1.3085</c:v>
                </c:pt>
                <c:pt idx="11">
                  <c:v>1.4641</c:v>
                </c:pt>
                <c:pt idx="12">
                  <c:v>1.6278999999999999</c:v>
                </c:pt>
                <c:pt idx="13">
                  <c:v>1.8007</c:v>
                </c:pt>
                <c:pt idx="14">
                  <c:v>1.9830000000000001</c:v>
                </c:pt>
                <c:pt idx="15">
                  <c:v>2.1758999999999999</c:v>
                </c:pt>
                <c:pt idx="16">
                  <c:v>2.3803000000000001</c:v>
                </c:pt>
                <c:pt idx="17">
                  <c:v>2.5971000000000002</c:v>
                </c:pt>
                <c:pt idx="18">
                  <c:v>2.8275999999999999</c:v>
                </c:pt>
                <c:pt idx="19">
                  <c:v>3.0731999999999999</c:v>
                </c:pt>
                <c:pt idx="20">
                  <c:v>3.3351999999999999</c:v>
                </c:pt>
                <c:pt idx="21">
                  <c:v>3.6156000000000001</c:v>
                </c:pt>
                <c:pt idx="22">
                  <c:v>3.9161999999999999</c:v>
                </c:pt>
                <c:pt idx="23">
                  <c:v>4.2393999999999998</c:v>
                </c:pt>
                <c:pt idx="24">
                  <c:v>4.5877999999999997</c:v>
                </c:pt>
                <c:pt idx="25">
                  <c:v>4.9645000000000001</c:v>
                </c:pt>
                <c:pt idx="26">
                  <c:v>5.3730000000000002</c:v>
                </c:pt>
                <c:pt idx="27">
                  <c:v>5.8177000000000003</c:v>
                </c:pt>
                <c:pt idx="28">
                  <c:v>6.3033999999999999</c:v>
                </c:pt>
                <c:pt idx="29">
                  <c:v>6.8364000000000003</c:v>
                </c:pt>
                <c:pt idx="30">
                  <c:v>7.4236000000000004</c:v>
                </c:pt>
                <c:pt idx="31">
                  <c:v>8.0739999999999998</c:v>
                </c:pt>
                <c:pt idx="32">
                  <c:v>8.5533000000000001</c:v>
                </c:pt>
                <c:pt idx="33">
                  <c:v>9.1800999999999995</c:v>
                </c:pt>
              </c:numCache>
            </c:numRef>
          </c:xVal>
          <c:yVal>
            <c:numRef>
              <c:f>'0.3-0.3'!$G$7:$G$40</c:f>
              <c:numCache>
                <c:formatCode>General</c:formatCode>
                <c:ptCount val="34"/>
                <c:pt idx="0">
                  <c:v>55.606005000000003</c:v>
                </c:pt>
                <c:pt idx="1">
                  <c:v>110.65600500000001</c:v>
                </c:pt>
                <c:pt idx="2">
                  <c:v>165.70600499999998</c:v>
                </c:pt>
                <c:pt idx="3">
                  <c:v>220.75050000000002</c:v>
                </c:pt>
                <c:pt idx="4">
                  <c:v>275.8005</c:v>
                </c:pt>
                <c:pt idx="5">
                  <c:v>330.85049999999995</c:v>
                </c:pt>
                <c:pt idx="6">
                  <c:v>385.90049999999997</c:v>
                </c:pt>
                <c:pt idx="7">
                  <c:v>440.95050000000003</c:v>
                </c:pt>
                <c:pt idx="8">
                  <c:v>496.00049999999999</c:v>
                </c:pt>
                <c:pt idx="9">
                  <c:v>551.05050000000006</c:v>
                </c:pt>
                <c:pt idx="10">
                  <c:v>606.10050000000001</c:v>
                </c:pt>
                <c:pt idx="11">
                  <c:v>661.15049999999997</c:v>
                </c:pt>
                <c:pt idx="12">
                  <c:v>716.20049999999992</c:v>
                </c:pt>
                <c:pt idx="13">
                  <c:v>771.25049999999999</c:v>
                </c:pt>
                <c:pt idx="14">
                  <c:v>826.30049999999994</c:v>
                </c:pt>
                <c:pt idx="15">
                  <c:v>881.35050000000001</c:v>
                </c:pt>
                <c:pt idx="16">
                  <c:v>936.40049999999997</c:v>
                </c:pt>
                <c:pt idx="17">
                  <c:v>991.45050000000003</c:v>
                </c:pt>
                <c:pt idx="18">
                  <c:v>1046.5005000000001</c:v>
                </c:pt>
                <c:pt idx="19">
                  <c:v>1101.5504999999998</c:v>
                </c:pt>
                <c:pt idx="20">
                  <c:v>1156.6005</c:v>
                </c:pt>
                <c:pt idx="21">
                  <c:v>1211.6505</c:v>
                </c:pt>
                <c:pt idx="22">
                  <c:v>1266.7005000000001</c:v>
                </c:pt>
                <c:pt idx="23">
                  <c:v>1321.7505000000001</c:v>
                </c:pt>
                <c:pt idx="24">
                  <c:v>1376.8004999999998</c:v>
                </c:pt>
                <c:pt idx="25">
                  <c:v>1431.8505</c:v>
                </c:pt>
                <c:pt idx="26">
                  <c:v>1486.9005</c:v>
                </c:pt>
                <c:pt idx="27">
                  <c:v>1541.9505000000001</c:v>
                </c:pt>
                <c:pt idx="28">
                  <c:v>1597.0004999999999</c:v>
                </c:pt>
                <c:pt idx="29">
                  <c:v>1652.0505000000001</c:v>
                </c:pt>
                <c:pt idx="30">
                  <c:v>1707.1005</c:v>
                </c:pt>
                <c:pt idx="31">
                  <c:v>1762.1505</c:v>
                </c:pt>
                <c:pt idx="32">
                  <c:v>1798.5752499999999</c:v>
                </c:pt>
                <c:pt idx="33">
                  <c:v>1835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0CE8-411D-9CD1-ABE8B937E4AB}"/>
            </c:ext>
          </c:extLst>
        </c:ser>
        <c:ser>
          <c:idx val="8"/>
          <c:order val="5"/>
          <c:tx>
            <c:strRef>
              <c:f>'0.3-0.3'!$J$3</c:f>
              <c:strCache>
                <c:ptCount val="1"/>
                <c:pt idx="0">
                  <c:v>dt/db=0.3,L=8m</c:v>
                </c:pt>
              </c:strCache>
            </c:strRef>
          </c:tx>
          <c:spPr>
            <a:ln w="44450" cap="rnd" cmpd="tri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'0.3-0.3'!$L$7:$L$40</c:f>
              <c:numCache>
                <c:formatCode>General</c:formatCode>
                <c:ptCount val="34"/>
                <c:pt idx="0">
                  <c:v>0.12859999999999999</c:v>
                </c:pt>
                <c:pt idx="1">
                  <c:v>0.26208999999999999</c:v>
                </c:pt>
                <c:pt idx="2">
                  <c:v>0.40218999999999999</c:v>
                </c:pt>
                <c:pt idx="3">
                  <c:v>0.54940999999999995</c:v>
                </c:pt>
                <c:pt idx="4">
                  <c:v>0.70430000000000004</c:v>
                </c:pt>
                <c:pt idx="5">
                  <c:v>0.86748999999999998</c:v>
                </c:pt>
                <c:pt idx="6">
                  <c:v>1.0397000000000001</c:v>
                </c:pt>
                <c:pt idx="7">
                  <c:v>1.2216</c:v>
                </c:pt>
                <c:pt idx="8">
                  <c:v>1.4140999999999999</c:v>
                </c:pt>
                <c:pt idx="9">
                  <c:v>1.6182000000000001</c:v>
                </c:pt>
                <c:pt idx="10">
                  <c:v>1.8349</c:v>
                </c:pt>
                <c:pt idx="11">
                  <c:v>2.0655000000000001</c:v>
                </c:pt>
                <c:pt idx="12">
                  <c:v>2.3113000000000001</c:v>
                </c:pt>
                <c:pt idx="13">
                  <c:v>2.5739999999999998</c:v>
                </c:pt>
                <c:pt idx="14">
                  <c:v>2.8552</c:v>
                </c:pt>
                <c:pt idx="15">
                  <c:v>3.1570999999999998</c:v>
                </c:pt>
                <c:pt idx="16">
                  <c:v>3.4820000000000002</c:v>
                </c:pt>
                <c:pt idx="17">
                  <c:v>3.8325999999999998</c:v>
                </c:pt>
                <c:pt idx="18">
                  <c:v>4.2122000000000002</c:v>
                </c:pt>
                <c:pt idx="19">
                  <c:v>4.6245000000000003</c:v>
                </c:pt>
                <c:pt idx="20">
                  <c:v>5.0739999999999998</c:v>
                </c:pt>
                <c:pt idx="21">
                  <c:v>5.5658000000000003</c:v>
                </c:pt>
                <c:pt idx="22">
                  <c:v>6.1063000000000001</c:v>
                </c:pt>
                <c:pt idx="23">
                  <c:v>6.7031999999999998</c:v>
                </c:pt>
                <c:pt idx="24">
                  <c:v>7.3655999999999997</c:v>
                </c:pt>
                <c:pt idx="25">
                  <c:v>8.1052</c:v>
                </c:pt>
                <c:pt idx="26">
                  <c:v>8.9360999999999997</c:v>
                </c:pt>
                <c:pt idx="27">
                  <c:v>9.8764000000000003</c:v>
                </c:pt>
                <c:pt idx="28">
                  <c:v>10.949</c:v>
                </c:pt>
                <c:pt idx="29">
                  <c:v>12.185</c:v>
                </c:pt>
                <c:pt idx="30">
                  <c:v>13.624000000000001</c:v>
                </c:pt>
                <c:pt idx="31">
                  <c:v>15.32</c:v>
                </c:pt>
                <c:pt idx="32">
                  <c:v>16.739000000000001</c:v>
                </c:pt>
                <c:pt idx="33">
                  <c:v>19.925999999999998</c:v>
                </c:pt>
              </c:numCache>
            </c:numRef>
          </c:xVal>
          <c:yVal>
            <c:numRef>
              <c:f>'0.3-0.3'!$K$7:$K$40</c:f>
              <c:numCache>
                <c:formatCode>General</c:formatCode>
                <c:ptCount val="34"/>
                <c:pt idx="0">
                  <c:v>49.909041000000002</c:v>
                </c:pt>
                <c:pt idx="1">
                  <c:v>99.319040999999999</c:v>
                </c:pt>
                <c:pt idx="2">
                  <c:v>148.729041</c:v>
                </c:pt>
                <c:pt idx="3">
                  <c:v>198.13410000000002</c:v>
                </c:pt>
                <c:pt idx="4">
                  <c:v>247.54409999999999</c:v>
                </c:pt>
                <c:pt idx="5">
                  <c:v>296.95409999999998</c:v>
                </c:pt>
                <c:pt idx="6">
                  <c:v>346.36409999999995</c:v>
                </c:pt>
                <c:pt idx="7">
                  <c:v>395.77410000000003</c:v>
                </c:pt>
                <c:pt idx="8">
                  <c:v>445.1841</c:v>
                </c:pt>
                <c:pt idx="9">
                  <c:v>494.59410000000003</c:v>
                </c:pt>
                <c:pt idx="10">
                  <c:v>544.00409999999999</c:v>
                </c:pt>
                <c:pt idx="11">
                  <c:v>593.41409999999996</c:v>
                </c:pt>
                <c:pt idx="12">
                  <c:v>642.82409999999993</c:v>
                </c:pt>
                <c:pt idx="13">
                  <c:v>692.23410000000001</c:v>
                </c:pt>
                <c:pt idx="14">
                  <c:v>741.64409999999998</c:v>
                </c:pt>
                <c:pt idx="15">
                  <c:v>791.05410000000006</c:v>
                </c:pt>
                <c:pt idx="16">
                  <c:v>840.46409999999992</c:v>
                </c:pt>
                <c:pt idx="17">
                  <c:v>889.8741</c:v>
                </c:pt>
                <c:pt idx="18">
                  <c:v>939.28410000000008</c:v>
                </c:pt>
                <c:pt idx="19">
                  <c:v>988.69409999999993</c:v>
                </c:pt>
                <c:pt idx="20">
                  <c:v>1038.1041</c:v>
                </c:pt>
                <c:pt idx="21">
                  <c:v>1087.5141000000001</c:v>
                </c:pt>
                <c:pt idx="22">
                  <c:v>1136.9241</c:v>
                </c:pt>
                <c:pt idx="23">
                  <c:v>1186.3341</c:v>
                </c:pt>
                <c:pt idx="24">
                  <c:v>1235.7440999999999</c:v>
                </c:pt>
                <c:pt idx="25">
                  <c:v>1285.1541</c:v>
                </c:pt>
                <c:pt idx="26">
                  <c:v>1334.5641000000001</c:v>
                </c:pt>
                <c:pt idx="27">
                  <c:v>1383.9741000000001</c:v>
                </c:pt>
                <c:pt idx="28">
                  <c:v>1433.3841</c:v>
                </c:pt>
                <c:pt idx="29">
                  <c:v>1482.7941000000001</c:v>
                </c:pt>
                <c:pt idx="30">
                  <c:v>1532.2040999999999</c:v>
                </c:pt>
                <c:pt idx="31">
                  <c:v>1581.6141</c:v>
                </c:pt>
                <c:pt idx="32">
                  <c:v>1614.3070499999999</c:v>
                </c:pt>
                <c:pt idx="33">
                  <c:v>1647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0CE8-411D-9CD1-ABE8B937E4AB}"/>
            </c:ext>
          </c:extLst>
        </c:ser>
        <c:ser>
          <c:idx val="0"/>
          <c:order val="6"/>
          <c:tx>
            <c:strRef>
              <c:f>'0.3-0.5'!$B$3</c:f>
              <c:strCache>
                <c:ptCount val="1"/>
                <c:pt idx="0">
                  <c:v>dt/db=0.5,L=6m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'0.3-0.5'!$D$7:$D$40</c:f>
              <c:numCache>
                <c:formatCode>General</c:formatCode>
                <c:ptCount val="34"/>
                <c:pt idx="0">
                  <c:v>7.4545E-2</c:v>
                </c:pt>
                <c:pt idx="1">
                  <c:v>0.15106</c:v>
                </c:pt>
                <c:pt idx="2">
                  <c:v>0.23044000000000001</c:v>
                </c:pt>
                <c:pt idx="3">
                  <c:v>0.31283</c:v>
                </c:pt>
                <c:pt idx="4">
                  <c:v>0.39843000000000001</c:v>
                </c:pt>
                <c:pt idx="5">
                  <c:v>0.48742000000000002</c:v>
                </c:pt>
                <c:pt idx="6">
                  <c:v>0.58001999999999998</c:v>
                </c:pt>
                <c:pt idx="7">
                  <c:v>0.67644000000000004</c:v>
                </c:pt>
                <c:pt idx="8">
                  <c:v>0.77693000000000001</c:v>
                </c:pt>
                <c:pt idx="9">
                  <c:v>0.88175999999999999</c:v>
                </c:pt>
                <c:pt idx="10">
                  <c:v>0.99123000000000006</c:v>
                </c:pt>
                <c:pt idx="11">
                  <c:v>1.1055999999999999</c:v>
                </c:pt>
                <c:pt idx="12">
                  <c:v>1.2253000000000001</c:v>
                </c:pt>
                <c:pt idx="13">
                  <c:v>1.3507</c:v>
                </c:pt>
                <c:pt idx="14">
                  <c:v>1.4821</c:v>
                </c:pt>
                <c:pt idx="15">
                  <c:v>1.6201000000000001</c:v>
                </c:pt>
                <c:pt idx="16">
                  <c:v>1.7652000000000001</c:v>
                </c:pt>
                <c:pt idx="17">
                  <c:v>1.9177999999999999</c:v>
                </c:pt>
                <c:pt idx="18">
                  <c:v>2.0787</c:v>
                </c:pt>
                <c:pt idx="19">
                  <c:v>2.2484999999999999</c:v>
                </c:pt>
                <c:pt idx="20">
                  <c:v>2.4279000000000002</c:v>
                </c:pt>
                <c:pt idx="21">
                  <c:v>2.6179000000000001</c:v>
                </c:pt>
                <c:pt idx="22">
                  <c:v>2.8193999999999999</c:v>
                </c:pt>
                <c:pt idx="23">
                  <c:v>3.0335000000000001</c:v>
                </c:pt>
                <c:pt idx="24">
                  <c:v>3.2614000000000001</c:v>
                </c:pt>
                <c:pt idx="25">
                  <c:v>3.5044</c:v>
                </c:pt>
                <c:pt idx="26">
                  <c:v>3.7642000000000002</c:v>
                </c:pt>
                <c:pt idx="27">
                  <c:v>4.0426000000000002</c:v>
                </c:pt>
                <c:pt idx="28">
                  <c:v>4.3415999999999997</c:v>
                </c:pt>
                <c:pt idx="29">
                  <c:v>4.6637000000000004</c:v>
                </c:pt>
                <c:pt idx="30">
                  <c:v>5.0114999999999998</c:v>
                </c:pt>
                <c:pt idx="31">
                  <c:v>5.4009</c:v>
                </c:pt>
                <c:pt idx="32">
                  <c:v>5.7746000000000004</c:v>
                </c:pt>
                <c:pt idx="33">
                  <c:v>6.6275000000000004</c:v>
                </c:pt>
              </c:numCache>
            </c:numRef>
          </c:xVal>
          <c:yVal>
            <c:numRef>
              <c:f>'0.3-0.5'!$C$7:$C$40</c:f>
              <c:numCache>
                <c:formatCode>General</c:formatCode>
                <c:ptCount val="34"/>
                <c:pt idx="0">
                  <c:v>68.484780000000001</c:v>
                </c:pt>
                <c:pt idx="1">
                  <c:v>136.28478000000001</c:v>
                </c:pt>
                <c:pt idx="2">
                  <c:v>204.08477999999999</c:v>
                </c:pt>
                <c:pt idx="3">
                  <c:v>271.87799999999999</c:v>
                </c:pt>
                <c:pt idx="4">
                  <c:v>339.678</c:v>
                </c:pt>
                <c:pt idx="5">
                  <c:v>407.47799999999995</c:v>
                </c:pt>
                <c:pt idx="6">
                  <c:v>475.27799999999996</c:v>
                </c:pt>
                <c:pt idx="7">
                  <c:v>543.07799999999997</c:v>
                </c:pt>
                <c:pt idx="8">
                  <c:v>610.87799999999993</c:v>
                </c:pt>
                <c:pt idx="9">
                  <c:v>678.678</c:v>
                </c:pt>
                <c:pt idx="10">
                  <c:v>746.47799999999995</c:v>
                </c:pt>
                <c:pt idx="11">
                  <c:v>814.27800000000002</c:v>
                </c:pt>
                <c:pt idx="12">
                  <c:v>882.07799999999997</c:v>
                </c:pt>
                <c:pt idx="13">
                  <c:v>949.87800000000004</c:v>
                </c:pt>
                <c:pt idx="14">
                  <c:v>1017.678</c:v>
                </c:pt>
                <c:pt idx="15">
                  <c:v>1085.4780000000001</c:v>
                </c:pt>
                <c:pt idx="16">
                  <c:v>1153.278</c:v>
                </c:pt>
                <c:pt idx="17">
                  <c:v>1221.078</c:v>
                </c:pt>
                <c:pt idx="18">
                  <c:v>1288.8780000000002</c:v>
                </c:pt>
                <c:pt idx="19">
                  <c:v>1356.6779999999999</c:v>
                </c:pt>
                <c:pt idx="20">
                  <c:v>1424.4779999999998</c:v>
                </c:pt>
                <c:pt idx="21">
                  <c:v>1492.278</c:v>
                </c:pt>
                <c:pt idx="22">
                  <c:v>1560.078</c:v>
                </c:pt>
                <c:pt idx="23">
                  <c:v>1627.8780000000002</c:v>
                </c:pt>
                <c:pt idx="24">
                  <c:v>1695.6779999999999</c:v>
                </c:pt>
                <c:pt idx="25">
                  <c:v>1763.4780000000001</c:v>
                </c:pt>
                <c:pt idx="26">
                  <c:v>1831.278</c:v>
                </c:pt>
                <c:pt idx="27">
                  <c:v>1899.0780000000002</c:v>
                </c:pt>
                <c:pt idx="28">
                  <c:v>1966.8779999999999</c:v>
                </c:pt>
                <c:pt idx="29">
                  <c:v>2034.6779999999999</c:v>
                </c:pt>
                <c:pt idx="30">
                  <c:v>2102.4780000000001</c:v>
                </c:pt>
                <c:pt idx="31">
                  <c:v>2170.2780000000002</c:v>
                </c:pt>
                <c:pt idx="32">
                  <c:v>2215.1390000000001</c:v>
                </c:pt>
                <c:pt idx="33">
                  <c:v>2260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0CE8-411D-9CD1-ABE8B937E4AB}"/>
            </c:ext>
          </c:extLst>
        </c:ser>
        <c:ser>
          <c:idx val="1"/>
          <c:order val="7"/>
          <c:tx>
            <c:strRef>
              <c:f>'0.3-0.5'!$F$3</c:f>
              <c:strCache>
                <c:ptCount val="1"/>
                <c:pt idx="0">
                  <c:v>dt/db=0.5,L=7m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'0.3-0.5'!$H$7:$H$40</c:f>
              <c:numCache>
                <c:formatCode>General</c:formatCode>
                <c:ptCount val="34"/>
                <c:pt idx="0">
                  <c:v>0.10542</c:v>
                </c:pt>
                <c:pt idx="1">
                  <c:v>0.21451000000000001</c:v>
                </c:pt>
                <c:pt idx="2">
                  <c:v>0.32862000000000002</c:v>
                </c:pt>
                <c:pt idx="3">
                  <c:v>0.44812000000000002</c:v>
                </c:pt>
                <c:pt idx="4">
                  <c:v>0.57338</c:v>
                </c:pt>
                <c:pt idx="5">
                  <c:v>0.70486000000000004</c:v>
                </c:pt>
                <c:pt idx="6">
                  <c:v>0.84301999999999999</c:v>
                </c:pt>
                <c:pt idx="7">
                  <c:v>0.98838000000000004</c:v>
                </c:pt>
                <c:pt idx="8">
                  <c:v>1.1415</c:v>
                </c:pt>
                <c:pt idx="9">
                  <c:v>1.3030999999999999</c:v>
                </c:pt>
                <c:pt idx="10">
                  <c:v>1.4739</c:v>
                </c:pt>
                <c:pt idx="11">
                  <c:v>1.6546000000000001</c:v>
                </c:pt>
                <c:pt idx="12">
                  <c:v>1.8462000000000001</c:v>
                </c:pt>
                <c:pt idx="13">
                  <c:v>2.0497000000000001</c:v>
                </c:pt>
                <c:pt idx="14">
                  <c:v>2.2662</c:v>
                </c:pt>
                <c:pt idx="15">
                  <c:v>2.4969999999999999</c:v>
                </c:pt>
                <c:pt idx="16">
                  <c:v>2.7437</c:v>
                </c:pt>
                <c:pt idx="17">
                  <c:v>3.0078999999999998</c:v>
                </c:pt>
                <c:pt idx="18">
                  <c:v>3.2913999999999999</c:v>
                </c:pt>
                <c:pt idx="19">
                  <c:v>3.5966999999999998</c:v>
                </c:pt>
                <c:pt idx="20">
                  <c:v>3.9262000000000001</c:v>
                </c:pt>
                <c:pt idx="21">
                  <c:v>4.2830000000000004</c:v>
                </c:pt>
                <c:pt idx="22">
                  <c:v>4.6706000000000003</c:v>
                </c:pt>
                <c:pt idx="23">
                  <c:v>5.0933000000000002</c:v>
                </c:pt>
                <c:pt idx="24">
                  <c:v>5.5559000000000003</c:v>
                </c:pt>
                <c:pt idx="25">
                  <c:v>6.0644999999999998</c:v>
                </c:pt>
                <c:pt idx="26">
                  <c:v>6.6261999999999999</c:v>
                </c:pt>
                <c:pt idx="27">
                  <c:v>7.2499000000000002</c:v>
                </c:pt>
                <c:pt idx="28">
                  <c:v>7.9465000000000003</c:v>
                </c:pt>
                <c:pt idx="29">
                  <c:v>8.7295999999999996</c:v>
                </c:pt>
                <c:pt idx="30">
                  <c:v>9.6163000000000007</c:v>
                </c:pt>
                <c:pt idx="31">
                  <c:v>10.637</c:v>
                </c:pt>
                <c:pt idx="32">
                  <c:v>11.561</c:v>
                </c:pt>
                <c:pt idx="33">
                  <c:v>13.996</c:v>
                </c:pt>
              </c:numCache>
            </c:numRef>
          </c:xVal>
          <c:yVal>
            <c:numRef>
              <c:f>'0.3-0.5'!$G$7:$G$40</c:f>
              <c:numCache>
                <c:formatCode>General</c:formatCode>
                <c:ptCount val="34"/>
                <c:pt idx="0">
                  <c:v>61.060544999999998</c:v>
                </c:pt>
                <c:pt idx="1">
                  <c:v>121.51054500000001</c:v>
                </c:pt>
                <c:pt idx="2">
                  <c:v>181.960545</c:v>
                </c:pt>
                <c:pt idx="3">
                  <c:v>242.40450000000001</c:v>
                </c:pt>
                <c:pt idx="4">
                  <c:v>302.85449999999997</c:v>
                </c:pt>
                <c:pt idx="5">
                  <c:v>363.30449999999996</c:v>
                </c:pt>
                <c:pt idx="6">
                  <c:v>423.75449999999995</c:v>
                </c:pt>
                <c:pt idx="7">
                  <c:v>484.20450000000005</c:v>
                </c:pt>
                <c:pt idx="8">
                  <c:v>544.65449999999998</c:v>
                </c:pt>
                <c:pt idx="9">
                  <c:v>605.10450000000003</c:v>
                </c:pt>
                <c:pt idx="10">
                  <c:v>665.55449999999996</c:v>
                </c:pt>
                <c:pt idx="11">
                  <c:v>726.00450000000001</c:v>
                </c:pt>
                <c:pt idx="12">
                  <c:v>786.45449999999994</c:v>
                </c:pt>
                <c:pt idx="13">
                  <c:v>846.90449999999998</c:v>
                </c:pt>
                <c:pt idx="14">
                  <c:v>907.35449999999992</c:v>
                </c:pt>
                <c:pt idx="15">
                  <c:v>967.80449999999996</c:v>
                </c:pt>
                <c:pt idx="16">
                  <c:v>1028.2545</c:v>
                </c:pt>
                <c:pt idx="17">
                  <c:v>1088.7045000000001</c:v>
                </c:pt>
                <c:pt idx="18">
                  <c:v>1149.1545000000001</c:v>
                </c:pt>
                <c:pt idx="19">
                  <c:v>1209.6044999999999</c:v>
                </c:pt>
                <c:pt idx="20">
                  <c:v>1270.0545</c:v>
                </c:pt>
                <c:pt idx="21">
                  <c:v>1330.5045</c:v>
                </c:pt>
                <c:pt idx="22">
                  <c:v>1390.9545000000001</c:v>
                </c:pt>
                <c:pt idx="23">
                  <c:v>1451.4045000000001</c:v>
                </c:pt>
                <c:pt idx="24">
                  <c:v>1511.8544999999999</c:v>
                </c:pt>
                <c:pt idx="25">
                  <c:v>1572.3045</c:v>
                </c:pt>
                <c:pt idx="26">
                  <c:v>1632.7545</c:v>
                </c:pt>
                <c:pt idx="27">
                  <c:v>1693.2045000000001</c:v>
                </c:pt>
                <c:pt idx="28">
                  <c:v>1753.6544999999999</c:v>
                </c:pt>
                <c:pt idx="29">
                  <c:v>1814.1044999999999</c:v>
                </c:pt>
                <c:pt idx="30">
                  <c:v>1874.5545</c:v>
                </c:pt>
                <c:pt idx="31">
                  <c:v>1935.0045</c:v>
                </c:pt>
                <c:pt idx="32">
                  <c:v>1975.00225</c:v>
                </c:pt>
                <c:pt idx="33">
                  <c:v>2015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0CE8-411D-9CD1-ABE8B937E4AB}"/>
            </c:ext>
          </c:extLst>
        </c:ser>
        <c:ser>
          <c:idx val="2"/>
          <c:order val="8"/>
          <c:tx>
            <c:strRef>
              <c:f>'0.3-0.5'!$J$3</c:f>
              <c:strCache>
                <c:ptCount val="1"/>
                <c:pt idx="0">
                  <c:v>dt/db=0.5,L=8m</c:v>
                </c:pt>
              </c:strCache>
            </c:strRef>
          </c:tx>
          <c:spPr>
            <a:ln w="38100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'0.3-0.5'!$L$7:$L$40</c:f>
              <c:numCache>
                <c:formatCode>General</c:formatCode>
                <c:ptCount val="34"/>
                <c:pt idx="0">
                  <c:v>0.13272999999999999</c:v>
                </c:pt>
                <c:pt idx="1">
                  <c:v>0.27072000000000002</c:v>
                </c:pt>
                <c:pt idx="2">
                  <c:v>0.41578999999999999</c:v>
                </c:pt>
                <c:pt idx="3">
                  <c:v>0.56849000000000005</c:v>
                </c:pt>
                <c:pt idx="4">
                  <c:v>0.72943999999999998</c:v>
                </c:pt>
                <c:pt idx="5">
                  <c:v>0.89932999999999996</c:v>
                </c:pt>
                <c:pt idx="6">
                  <c:v>1.0789</c:v>
                </c:pt>
                <c:pt idx="7">
                  <c:v>1.2690999999999999</c:v>
                </c:pt>
                <c:pt idx="8">
                  <c:v>1.4709000000000001</c:v>
                </c:pt>
                <c:pt idx="9">
                  <c:v>1.6852</c:v>
                </c:pt>
                <c:pt idx="10">
                  <c:v>1.9134</c:v>
                </c:pt>
                <c:pt idx="11">
                  <c:v>2.1568999999999998</c:v>
                </c:pt>
                <c:pt idx="12">
                  <c:v>2.4171999999999998</c:v>
                </c:pt>
                <c:pt idx="13">
                  <c:v>2.6962000000000002</c:v>
                </c:pt>
                <c:pt idx="14">
                  <c:v>2.9958999999999998</c:v>
                </c:pt>
                <c:pt idx="15">
                  <c:v>3.3188</c:v>
                </c:pt>
                <c:pt idx="16">
                  <c:v>3.6676000000000002</c:v>
                </c:pt>
                <c:pt idx="17">
                  <c:v>4.0457000000000001</c:v>
                </c:pt>
                <c:pt idx="18">
                  <c:v>4.4568000000000003</c:v>
                </c:pt>
                <c:pt idx="19">
                  <c:v>4.9055</c:v>
                </c:pt>
                <c:pt idx="20">
                  <c:v>5.3971999999999998</c:v>
                </c:pt>
                <c:pt idx="21">
                  <c:v>5.9383999999999997</c:v>
                </c:pt>
                <c:pt idx="22">
                  <c:v>6.5370999999999997</c:v>
                </c:pt>
                <c:pt idx="23">
                  <c:v>7.2027999999999999</c:v>
                </c:pt>
                <c:pt idx="24">
                  <c:v>7.9474999999999998</c:v>
                </c:pt>
                <c:pt idx="25">
                  <c:v>8.7863000000000007</c:v>
                </c:pt>
                <c:pt idx="26">
                  <c:v>9.7379999999999995</c:v>
                </c:pt>
                <c:pt idx="27">
                  <c:v>10.827</c:v>
                </c:pt>
                <c:pt idx="28">
                  <c:v>12.086</c:v>
                </c:pt>
                <c:pt idx="29">
                  <c:v>13.558</c:v>
                </c:pt>
                <c:pt idx="30">
                  <c:v>15.301</c:v>
                </c:pt>
                <c:pt idx="31">
                  <c:v>17.399000000000001</c:v>
                </c:pt>
                <c:pt idx="32">
                  <c:v>19.103999999999999</c:v>
                </c:pt>
                <c:pt idx="33">
                  <c:v>22.715</c:v>
                </c:pt>
              </c:numCache>
            </c:numRef>
          </c:xVal>
          <c:yVal>
            <c:numRef>
              <c:f>'0.3-0.5'!$K$7:$K$40</c:f>
              <c:numCache>
                <c:formatCode>General</c:formatCode>
                <c:ptCount val="34"/>
                <c:pt idx="0">
                  <c:v>51.545403</c:v>
                </c:pt>
                <c:pt idx="1">
                  <c:v>102.57540300000001</c:v>
                </c:pt>
                <c:pt idx="2">
                  <c:v>153.605403</c:v>
                </c:pt>
                <c:pt idx="3">
                  <c:v>204.63030000000001</c:v>
                </c:pt>
                <c:pt idx="4">
                  <c:v>255.66029999999998</c:v>
                </c:pt>
                <c:pt idx="5">
                  <c:v>306.69029999999998</c:v>
                </c:pt>
                <c:pt idx="6">
                  <c:v>357.72029999999995</c:v>
                </c:pt>
                <c:pt idx="7">
                  <c:v>408.75030000000004</c:v>
                </c:pt>
                <c:pt idx="8">
                  <c:v>459.78029999999995</c:v>
                </c:pt>
                <c:pt idx="9">
                  <c:v>510.81030000000004</c:v>
                </c:pt>
                <c:pt idx="10">
                  <c:v>561.84029999999996</c:v>
                </c:pt>
                <c:pt idx="11">
                  <c:v>612.87030000000004</c:v>
                </c:pt>
                <c:pt idx="12">
                  <c:v>663.90030000000002</c:v>
                </c:pt>
                <c:pt idx="13">
                  <c:v>714.93029999999999</c:v>
                </c:pt>
                <c:pt idx="14">
                  <c:v>765.96029999999996</c:v>
                </c:pt>
                <c:pt idx="15">
                  <c:v>816.99030000000005</c:v>
                </c:pt>
                <c:pt idx="16">
                  <c:v>868.02029999999991</c:v>
                </c:pt>
                <c:pt idx="17">
                  <c:v>919.05029999999999</c:v>
                </c:pt>
                <c:pt idx="18">
                  <c:v>970.08030000000008</c:v>
                </c:pt>
                <c:pt idx="19">
                  <c:v>1021.1102999999999</c:v>
                </c:pt>
                <c:pt idx="20">
                  <c:v>1072.1403</c:v>
                </c:pt>
                <c:pt idx="21">
                  <c:v>1123.1703</c:v>
                </c:pt>
                <c:pt idx="22">
                  <c:v>1174.2003</c:v>
                </c:pt>
                <c:pt idx="23">
                  <c:v>1225.2303000000002</c:v>
                </c:pt>
                <c:pt idx="24">
                  <c:v>1276.2602999999999</c:v>
                </c:pt>
                <c:pt idx="25">
                  <c:v>1327.2902999999999</c:v>
                </c:pt>
                <c:pt idx="26">
                  <c:v>1378.3203000000001</c:v>
                </c:pt>
                <c:pt idx="27">
                  <c:v>1429.3503000000001</c:v>
                </c:pt>
                <c:pt idx="28">
                  <c:v>1480.3803</c:v>
                </c:pt>
                <c:pt idx="29">
                  <c:v>1531.4103</c:v>
                </c:pt>
                <c:pt idx="30">
                  <c:v>1582.4403</c:v>
                </c:pt>
                <c:pt idx="31">
                  <c:v>1633.4703000000002</c:v>
                </c:pt>
                <c:pt idx="32">
                  <c:v>1667.23515</c:v>
                </c:pt>
                <c:pt idx="33">
                  <c:v>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0CE8-411D-9CD1-ABE8B937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200" b="0" i="0" baseline="0">
                    <a:effectLst/>
                  </a:rPr>
                  <a:t>Δ</a:t>
                </a:r>
                <a:r>
                  <a:rPr lang="en-US" sz="1200" b="0" i="0" baseline="0">
                    <a:effectLst/>
                  </a:rPr>
                  <a:t>, mm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</c:plotArea>
    <c:legend>
      <c:legendPos val="r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'0.5-0.3'!$B$3</c:f>
              <c:strCache>
                <c:ptCount val="1"/>
                <c:pt idx="0">
                  <c:v>dt/db=0.3,L=6m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'0.5-0.3'!$D$7:$D$100</c:f>
              <c:numCache>
                <c:formatCode>0.00E+00</c:formatCode>
                <c:ptCount val="94"/>
                <c:pt idx="0" formatCode="General">
                  <c:v>4.7174000000000001E-2</c:v>
                </c:pt>
                <c:pt idx="1">
                  <c:v>9.4922000000000006E-2</c:v>
                </c:pt>
                <c:pt idx="2" formatCode="General">
                  <c:v>0.14374999999999999</c:v>
                </c:pt>
                <c:pt idx="3" formatCode="General">
                  <c:v>0.19369</c:v>
                </c:pt>
                <c:pt idx="4" formatCode="General">
                  <c:v>0.24479000000000001</c:v>
                </c:pt>
                <c:pt idx="5" formatCode="General">
                  <c:v>0.29708000000000001</c:v>
                </c:pt>
                <c:pt idx="6" formatCode="General">
                  <c:v>0.35060999999999998</c:v>
                </c:pt>
                <c:pt idx="7" formatCode="General">
                  <c:v>0.40543000000000001</c:v>
                </c:pt>
                <c:pt idx="8" formatCode="General">
                  <c:v>0.46159</c:v>
                </c:pt>
                <c:pt idx="9" formatCode="General">
                  <c:v>0.51912999999999998</c:v>
                </c:pt>
                <c:pt idx="10" formatCode="General">
                  <c:v>0.57809999999999995</c:v>
                </c:pt>
                <c:pt idx="11" formatCode="General">
                  <c:v>0.63856999999999997</c:v>
                </c:pt>
                <c:pt idx="12" formatCode="General">
                  <c:v>0.7006</c:v>
                </c:pt>
                <c:pt idx="13" formatCode="General">
                  <c:v>0.76424000000000003</c:v>
                </c:pt>
                <c:pt idx="14" formatCode="General">
                  <c:v>0.82955999999999996</c:v>
                </c:pt>
                <c:pt idx="15" formatCode="General">
                  <c:v>0.89661999999999997</c:v>
                </c:pt>
                <c:pt idx="16" formatCode="General">
                  <c:v>0.96550999999999998</c:v>
                </c:pt>
                <c:pt idx="17" formatCode="General">
                  <c:v>1.0363</c:v>
                </c:pt>
                <c:pt idx="18" formatCode="General">
                  <c:v>1.1091</c:v>
                </c:pt>
                <c:pt idx="19" formatCode="General">
                  <c:v>1.1839</c:v>
                </c:pt>
                <c:pt idx="20" formatCode="General">
                  <c:v>1.2608999999999999</c:v>
                </c:pt>
                <c:pt idx="21" formatCode="General">
                  <c:v>1.3401000000000001</c:v>
                </c:pt>
                <c:pt idx="22" formatCode="General">
                  <c:v>1.4217</c:v>
                </c:pt>
                <c:pt idx="23" formatCode="General">
                  <c:v>1.5058</c:v>
                </c:pt>
                <c:pt idx="24" formatCode="General">
                  <c:v>1.5924</c:v>
                </c:pt>
                <c:pt idx="25" formatCode="General">
                  <c:v>1.6818</c:v>
                </c:pt>
                <c:pt idx="26" formatCode="General">
                  <c:v>1.774</c:v>
                </c:pt>
                <c:pt idx="27" formatCode="General">
                  <c:v>1.8691</c:v>
                </c:pt>
                <c:pt idx="28" formatCode="General">
                  <c:v>1.9674</c:v>
                </c:pt>
                <c:pt idx="29" formatCode="General">
                  <c:v>2.0689000000000002</c:v>
                </c:pt>
                <c:pt idx="30" formatCode="General">
                  <c:v>2.1739000000000002</c:v>
                </c:pt>
                <c:pt idx="31" formatCode="General">
                  <c:v>2.2825000000000002</c:v>
                </c:pt>
                <c:pt idx="32" formatCode="General">
                  <c:v>2.3565999999999998</c:v>
                </c:pt>
                <c:pt idx="33" formatCode="General">
                  <c:v>2.3950999999999998</c:v>
                </c:pt>
                <c:pt idx="34" formatCode="General">
                  <c:v>2.4129999999999998</c:v>
                </c:pt>
                <c:pt idx="35" formatCode="General">
                  <c:v>2.4586000000000001</c:v>
                </c:pt>
                <c:pt idx="36" formatCode="General">
                  <c:v>3.1242999999999999</c:v>
                </c:pt>
              </c:numCache>
            </c:numRef>
          </c:xVal>
          <c:yVal>
            <c:numRef>
              <c:f>'0.5-0.3'!$C$7:$C$100</c:f>
              <c:numCache>
                <c:formatCode>General</c:formatCode>
                <c:ptCount val="94"/>
                <c:pt idx="0">
                  <c:v>85.424156999999994</c:v>
                </c:pt>
                <c:pt idx="1">
                  <c:v>169.994157</c:v>
                </c:pt>
                <c:pt idx="2">
                  <c:v>254.56415699999999</c:v>
                </c:pt>
                <c:pt idx="3">
                  <c:v>339.12569999999999</c:v>
                </c:pt>
                <c:pt idx="4">
                  <c:v>423.69569999999999</c:v>
                </c:pt>
                <c:pt idx="5">
                  <c:v>508.26569999999998</c:v>
                </c:pt>
                <c:pt idx="6">
                  <c:v>592.83569999999997</c:v>
                </c:pt>
                <c:pt idx="7">
                  <c:v>677.40570000000002</c:v>
                </c:pt>
                <c:pt idx="8">
                  <c:v>761.97569999999996</c:v>
                </c:pt>
                <c:pt idx="9">
                  <c:v>846.54570000000001</c:v>
                </c:pt>
                <c:pt idx="10">
                  <c:v>931.11569999999995</c:v>
                </c:pt>
                <c:pt idx="11">
                  <c:v>1015.6857</c:v>
                </c:pt>
                <c:pt idx="12">
                  <c:v>1100.2556999999999</c:v>
                </c:pt>
                <c:pt idx="13">
                  <c:v>1184.8257000000001</c:v>
                </c:pt>
                <c:pt idx="14">
                  <c:v>1269.3957</c:v>
                </c:pt>
                <c:pt idx="15">
                  <c:v>1353.9657</c:v>
                </c:pt>
                <c:pt idx="16">
                  <c:v>1438.5356999999999</c:v>
                </c:pt>
                <c:pt idx="17">
                  <c:v>1523.1057000000001</c:v>
                </c:pt>
                <c:pt idx="18">
                  <c:v>1607.6757</c:v>
                </c:pt>
                <c:pt idx="19">
                  <c:v>1692.2456999999999</c:v>
                </c:pt>
                <c:pt idx="20">
                  <c:v>1776.8156999999999</c:v>
                </c:pt>
                <c:pt idx="21">
                  <c:v>1861.3857</c:v>
                </c:pt>
                <c:pt idx="22">
                  <c:v>1945.9557</c:v>
                </c:pt>
                <c:pt idx="23">
                  <c:v>2030.5257000000001</c:v>
                </c:pt>
                <c:pt idx="24">
                  <c:v>2115.0956999999999</c:v>
                </c:pt>
                <c:pt idx="25">
                  <c:v>2199.6657</c:v>
                </c:pt>
                <c:pt idx="26">
                  <c:v>2284.2357000000002</c:v>
                </c:pt>
                <c:pt idx="27">
                  <c:v>2368.8057000000003</c:v>
                </c:pt>
                <c:pt idx="28">
                  <c:v>2453.3757000000001</c:v>
                </c:pt>
                <c:pt idx="29">
                  <c:v>2537.9456999999998</c:v>
                </c:pt>
                <c:pt idx="30">
                  <c:v>2622.5156999999999</c:v>
                </c:pt>
                <c:pt idx="31">
                  <c:v>2707.0857000000001</c:v>
                </c:pt>
                <c:pt idx="32">
                  <c:v>2763.0428499999998</c:v>
                </c:pt>
                <c:pt idx="33">
                  <c:v>2791.0355199999999</c:v>
                </c:pt>
                <c:pt idx="34">
                  <c:v>2800.81745</c:v>
                </c:pt>
                <c:pt idx="35">
                  <c:v>2810.5993800000001</c:v>
                </c:pt>
                <c:pt idx="36">
                  <c:v>2819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8D-4E15-BE26-8C5F4173AC9E}"/>
            </c:ext>
          </c:extLst>
        </c:ser>
        <c:ser>
          <c:idx val="1"/>
          <c:order val="1"/>
          <c:tx>
            <c:strRef>
              <c:f>'0.5-0.3'!$F$3</c:f>
              <c:strCache>
                <c:ptCount val="1"/>
                <c:pt idx="0">
                  <c:v>dt/db=0.3,L=7m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'0.5-0.3'!$H$7:$H$100</c:f>
              <c:numCache>
                <c:formatCode>General</c:formatCode>
                <c:ptCount val="94"/>
                <c:pt idx="0">
                  <c:v>7.392E-2</c:v>
                </c:pt>
                <c:pt idx="1">
                  <c:v>0.14935999999999999</c:v>
                </c:pt>
                <c:pt idx="2">
                  <c:v>0.22714999999999999</c:v>
                </c:pt>
                <c:pt idx="3">
                  <c:v>0.30741000000000002</c:v>
                </c:pt>
                <c:pt idx="4">
                  <c:v>0.39026</c:v>
                </c:pt>
                <c:pt idx="5">
                  <c:v>0.47582999999999998</c:v>
                </c:pt>
                <c:pt idx="6">
                  <c:v>0.56425000000000003</c:v>
                </c:pt>
                <c:pt idx="7">
                  <c:v>0.65568000000000004</c:v>
                </c:pt>
                <c:pt idx="8">
                  <c:v>0.75026999999999999</c:v>
                </c:pt>
                <c:pt idx="9">
                  <c:v>0.84819</c:v>
                </c:pt>
                <c:pt idx="10">
                  <c:v>0.94962999999999997</c:v>
                </c:pt>
                <c:pt idx="11">
                  <c:v>1.0548</c:v>
                </c:pt>
                <c:pt idx="12">
                  <c:v>1.1637999999999999</c:v>
                </c:pt>
                <c:pt idx="13">
                  <c:v>1.2769999999999999</c:v>
                </c:pt>
                <c:pt idx="14">
                  <c:v>1.3946000000000001</c:v>
                </c:pt>
                <c:pt idx="15">
                  <c:v>1.5168999999999999</c:v>
                </c:pt>
                <c:pt idx="16">
                  <c:v>1.6440999999999999</c:v>
                </c:pt>
                <c:pt idx="17">
                  <c:v>1.7765</c:v>
                </c:pt>
                <c:pt idx="18">
                  <c:v>1.9145000000000001</c:v>
                </c:pt>
                <c:pt idx="19">
                  <c:v>2.0585</c:v>
                </c:pt>
                <c:pt idx="20">
                  <c:v>2.2088000000000001</c:v>
                </c:pt>
                <c:pt idx="21">
                  <c:v>2.3658999999999999</c:v>
                </c:pt>
                <c:pt idx="22">
                  <c:v>2.5301999999999998</c:v>
                </c:pt>
                <c:pt idx="23">
                  <c:v>2.7023000000000001</c:v>
                </c:pt>
                <c:pt idx="24">
                  <c:v>2.8826999999999998</c:v>
                </c:pt>
                <c:pt idx="25">
                  <c:v>3.0720999999999998</c:v>
                </c:pt>
                <c:pt idx="26">
                  <c:v>3.2711000000000001</c:v>
                </c:pt>
                <c:pt idx="27">
                  <c:v>3.4805000000000001</c:v>
                </c:pt>
                <c:pt idx="28">
                  <c:v>3.7012</c:v>
                </c:pt>
                <c:pt idx="29">
                  <c:v>3.9340999999999999</c:v>
                </c:pt>
                <c:pt idx="30">
                  <c:v>4.1802000000000001</c:v>
                </c:pt>
                <c:pt idx="31">
                  <c:v>4.4408000000000003</c:v>
                </c:pt>
                <c:pt idx="32">
                  <c:v>4.6218000000000004</c:v>
                </c:pt>
                <c:pt idx="33">
                  <c:v>4.9538000000000002</c:v>
                </c:pt>
              </c:numCache>
            </c:numRef>
          </c:xVal>
          <c:yVal>
            <c:numRef>
              <c:f>'0.5-0.3'!$G$7:$G$100</c:f>
              <c:numCache>
                <c:formatCode>General</c:formatCode>
                <c:ptCount val="94"/>
                <c:pt idx="0">
                  <c:v>84.878703000000002</c:v>
                </c:pt>
                <c:pt idx="1">
                  <c:v>168.908703</c:v>
                </c:pt>
                <c:pt idx="2">
                  <c:v>252.93870299999998</c:v>
                </c:pt>
                <c:pt idx="3">
                  <c:v>336.96030000000002</c:v>
                </c:pt>
                <c:pt idx="4">
                  <c:v>420.99029999999999</c:v>
                </c:pt>
                <c:pt idx="5">
                  <c:v>505.02029999999996</c:v>
                </c:pt>
                <c:pt idx="6">
                  <c:v>589.05029999999999</c:v>
                </c:pt>
                <c:pt idx="7">
                  <c:v>673.08030000000008</c:v>
                </c:pt>
                <c:pt idx="8">
                  <c:v>757.11029999999994</c:v>
                </c:pt>
                <c:pt idx="9">
                  <c:v>841.14030000000002</c:v>
                </c:pt>
                <c:pt idx="10">
                  <c:v>925.1703</c:v>
                </c:pt>
                <c:pt idx="11">
                  <c:v>1009.2003</c:v>
                </c:pt>
                <c:pt idx="12">
                  <c:v>1093.2302999999999</c:v>
                </c:pt>
                <c:pt idx="13">
                  <c:v>1177.2602999999999</c:v>
                </c:pt>
                <c:pt idx="14">
                  <c:v>1261.2902999999999</c:v>
                </c:pt>
                <c:pt idx="15">
                  <c:v>1345.3203000000001</c:v>
                </c:pt>
                <c:pt idx="16">
                  <c:v>1429.3502999999998</c:v>
                </c:pt>
                <c:pt idx="17">
                  <c:v>1513.3803</c:v>
                </c:pt>
                <c:pt idx="18">
                  <c:v>1597.4103</c:v>
                </c:pt>
                <c:pt idx="19">
                  <c:v>1681.4402999999998</c:v>
                </c:pt>
                <c:pt idx="20">
                  <c:v>1765.4703</c:v>
                </c:pt>
                <c:pt idx="21">
                  <c:v>1849.5002999999999</c:v>
                </c:pt>
                <c:pt idx="22">
                  <c:v>1933.5303000000001</c:v>
                </c:pt>
                <c:pt idx="23">
                  <c:v>2017.5603000000001</c:v>
                </c:pt>
                <c:pt idx="24">
                  <c:v>2101.5902999999998</c:v>
                </c:pt>
                <c:pt idx="25">
                  <c:v>2185.6203</c:v>
                </c:pt>
                <c:pt idx="26">
                  <c:v>2269.6503000000002</c:v>
                </c:pt>
                <c:pt idx="27">
                  <c:v>2353.6803</c:v>
                </c:pt>
                <c:pt idx="28">
                  <c:v>2437.7102999999997</c:v>
                </c:pt>
                <c:pt idx="29">
                  <c:v>2521.7402999999999</c:v>
                </c:pt>
                <c:pt idx="30">
                  <c:v>2605.7703000000001</c:v>
                </c:pt>
                <c:pt idx="31">
                  <c:v>2689.8003000000003</c:v>
                </c:pt>
                <c:pt idx="32">
                  <c:v>2745.4001499999999</c:v>
                </c:pt>
                <c:pt idx="33">
                  <c:v>2801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8D-4E15-BE26-8C5F4173AC9E}"/>
            </c:ext>
          </c:extLst>
        </c:ser>
        <c:ser>
          <c:idx val="2"/>
          <c:order val="2"/>
          <c:tx>
            <c:strRef>
              <c:f>'0.5-0.3'!$J$3</c:f>
              <c:strCache>
                <c:ptCount val="1"/>
                <c:pt idx="0">
                  <c:v>dt/db=0.3,L=8m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'0.5-0.3'!$L$7:$L$100</c:f>
              <c:numCache>
                <c:formatCode>General</c:formatCode>
                <c:ptCount val="94"/>
                <c:pt idx="0">
                  <c:v>0.10929999999999999</c:v>
                </c:pt>
                <c:pt idx="1">
                  <c:v>0.22191</c:v>
                </c:pt>
                <c:pt idx="2">
                  <c:v>0.33915000000000001</c:v>
                </c:pt>
                <c:pt idx="3">
                  <c:v>0.46133999999999997</c:v>
                </c:pt>
                <c:pt idx="4">
                  <c:v>0.58879999999999999</c:v>
                </c:pt>
                <c:pt idx="5">
                  <c:v>0.72187000000000001</c:v>
                </c:pt>
                <c:pt idx="6">
                  <c:v>0.86092999999999997</c:v>
                </c:pt>
                <c:pt idx="7">
                  <c:v>1.0064</c:v>
                </c:pt>
                <c:pt idx="8">
                  <c:v>1.1588000000000001</c:v>
                </c:pt>
                <c:pt idx="9">
                  <c:v>1.3185</c:v>
                </c:pt>
                <c:pt idx="10">
                  <c:v>1.4862</c:v>
                </c:pt>
                <c:pt idx="11">
                  <c:v>1.6625000000000001</c:v>
                </c:pt>
                <c:pt idx="12">
                  <c:v>1.8479000000000001</c:v>
                </c:pt>
                <c:pt idx="13">
                  <c:v>2.0432999999999999</c:v>
                </c:pt>
                <c:pt idx="14">
                  <c:v>2.2496</c:v>
                </c:pt>
                <c:pt idx="15">
                  <c:v>2.4674999999999998</c:v>
                </c:pt>
                <c:pt idx="16">
                  <c:v>2.6983000000000001</c:v>
                </c:pt>
                <c:pt idx="17">
                  <c:v>2.9430000000000001</c:v>
                </c:pt>
                <c:pt idx="18">
                  <c:v>3.2029000000000001</c:v>
                </c:pt>
                <c:pt idx="19">
                  <c:v>3.4794999999999998</c:v>
                </c:pt>
                <c:pt idx="20">
                  <c:v>3.7746</c:v>
                </c:pt>
                <c:pt idx="21">
                  <c:v>4.09</c:v>
                </c:pt>
                <c:pt idx="22">
                  <c:v>4.4278000000000004</c:v>
                </c:pt>
                <c:pt idx="23">
                  <c:v>4.7907000000000002</c:v>
                </c:pt>
                <c:pt idx="24">
                  <c:v>5.1814</c:v>
                </c:pt>
                <c:pt idx="25">
                  <c:v>5.6033999999999997</c:v>
                </c:pt>
                <c:pt idx="26">
                  <c:v>6.0606</c:v>
                </c:pt>
                <c:pt idx="27">
                  <c:v>6.5575000000000001</c:v>
                </c:pt>
                <c:pt idx="28">
                  <c:v>7.0997000000000003</c:v>
                </c:pt>
                <c:pt idx="29">
                  <c:v>7.6935000000000002</c:v>
                </c:pt>
                <c:pt idx="30">
                  <c:v>8.3468</c:v>
                </c:pt>
                <c:pt idx="31">
                  <c:v>9.0690000000000008</c:v>
                </c:pt>
                <c:pt idx="32">
                  <c:v>9.6288999999999998</c:v>
                </c:pt>
                <c:pt idx="33">
                  <c:v>10.978</c:v>
                </c:pt>
              </c:numCache>
            </c:numRef>
          </c:xVal>
          <c:yVal>
            <c:numRef>
              <c:f>'0.5-0.3'!$K$7:$K$100</c:f>
              <c:numCache>
                <c:formatCode>General</c:formatCode>
                <c:ptCount val="94"/>
                <c:pt idx="0">
                  <c:v>84.727187999999998</c:v>
                </c:pt>
                <c:pt idx="1">
                  <c:v>168.60718800000001</c:v>
                </c:pt>
                <c:pt idx="2">
                  <c:v>252.48718799999997</c:v>
                </c:pt>
                <c:pt idx="3">
                  <c:v>336.35880000000003</c:v>
                </c:pt>
                <c:pt idx="4">
                  <c:v>420.23879999999997</c:v>
                </c:pt>
                <c:pt idx="5">
                  <c:v>504.11879999999996</c:v>
                </c:pt>
                <c:pt idx="6">
                  <c:v>587.99879999999996</c:v>
                </c:pt>
                <c:pt idx="7">
                  <c:v>671.87880000000007</c:v>
                </c:pt>
                <c:pt idx="8">
                  <c:v>755.75879999999995</c:v>
                </c:pt>
                <c:pt idx="9">
                  <c:v>839.63880000000006</c:v>
                </c:pt>
                <c:pt idx="10">
                  <c:v>923.51879999999994</c:v>
                </c:pt>
                <c:pt idx="11">
                  <c:v>1007.3988000000001</c:v>
                </c:pt>
                <c:pt idx="12">
                  <c:v>1091.2788</c:v>
                </c:pt>
                <c:pt idx="13">
                  <c:v>1175.1587999999999</c:v>
                </c:pt>
                <c:pt idx="14">
                  <c:v>1259.0388</c:v>
                </c:pt>
                <c:pt idx="15">
                  <c:v>1342.9187999999999</c:v>
                </c:pt>
                <c:pt idx="16">
                  <c:v>1426.7988</c:v>
                </c:pt>
                <c:pt idx="17">
                  <c:v>1510.6787999999999</c:v>
                </c:pt>
                <c:pt idx="18">
                  <c:v>1594.5588</c:v>
                </c:pt>
                <c:pt idx="19">
                  <c:v>1678.4387999999999</c:v>
                </c:pt>
                <c:pt idx="20">
                  <c:v>1762.3188</c:v>
                </c:pt>
                <c:pt idx="21">
                  <c:v>1846.1987999999999</c:v>
                </c:pt>
                <c:pt idx="22">
                  <c:v>1930.0788</c:v>
                </c:pt>
                <c:pt idx="23">
                  <c:v>2013.9588000000001</c:v>
                </c:pt>
                <c:pt idx="24">
                  <c:v>2097.8388</c:v>
                </c:pt>
                <c:pt idx="25">
                  <c:v>2181.7188000000001</c:v>
                </c:pt>
                <c:pt idx="26">
                  <c:v>2265.5988000000002</c:v>
                </c:pt>
                <c:pt idx="27">
                  <c:v>2349.4788000000003</c:v>
                </c:pt>
                <c:pt idx="28">
                  <c:v>2433.3588</c:v>
                </c:pt>
                <c:pt idx="29">
                  <c:v>2517.2388000000001</c:v>
                </c:pt>
                <c:pt idx="30">
                  <c:v>2601.1188000000002</c:v>
                </c:pt>
                <c:pt idx="31">
                  <c:v>2684.9988000000003</c:v>
                </c:pt>
                <c:pt idx="32">
                  <c:v>2740.4993999999997</c:v>
                </c:pt>
                <c:pt idx="33">
                  <c:v>2796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8D-4E15-BE26-8C5F4173A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Δ</a:t>
                </a:r>
                <a:r>
                  <a:rPr lang="en-US" sz="1000" b="0" i="0" baseline="0">
                    <a:effectLst/>
                  </a:rPr>
                  <a:t>, mm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'0.5-0.5'!$B$3</c:f>
              <c:strCache>
                <c:ptCount val="1"/>
                <c:pt idx="0">
                  <c:v>dt/db=0.5,L=6m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'0.5-0.5'!$D$7:$D$100</c:f>
              <c:numCache>
                <c:formatCode>0.00E+00</c:formatCode>
                <c:ptCount val="94"/>
                <c:pt idx="0" formatCode="General">
                  <c:v>3.5027000000000003E-2</c:v>
                </c:pt>
                <c:pt idx="1">
                  <c:v>7.0640999999999995E-2</c:v>
                </c:pt>
                <c:pt idx="2" formatCode="General">
                  <c:v>0.10686</c:v>
                </c:pt>
                <c:pt idx="3" formatCode="General">
                  <c:v>0.14369000000000001</c:v>
                </c:pt>
                <c:pt idx="4" formatCode="General">
                  <c:v>0.18115999999999999</c:v>
                </c:pt>
                <c:pt idx="5" formatCode="General">
                  <c:v>0.21928</c:v>
                </c:pt>
                <c:pt idx="6" formatCode="General">
                  <c:v>0.25807000000000002</c:v>
                </c:pt>
                <c:pt idx="7" formatCode="General">
                  <c:v>0.29754000000000003</c:v>
                </c:pt>
                <c:pt idx="8" formatCode="General">
                  <c:v>0.33772000000000002</c:v>
                </c:pt>
                <c:pt idx="9" formatCode="General">
                  <c:v>0.37863000000000002</c:v>
                </c:pt>
                <c:pt idx="10" formatCode="General">
                  <c:v>0.42027999999999999</c:v>
                </c:pt>
                <c:pt idx="11" formatCode="General">
                  <c:v>0.4627</c:v>
                </c:pt>
                <c:pt idx="12" formatCode="General">
                  <c:v>0.50590999999999997</c:v>
                </c:pt>
                <c:pt idx="13" formatCode="General">
                  <c:v>0.54991999999999996</c:v>
                </c:pt>
                <c:pt idx="14" formatCode="General">
                  <c:v>0.59477999999999998</c:v>
                </c:pt>
                <c:pt idx="15" formatCode="General">
                  <c:v>0.64049</c:v>
                </c:pt>
                <c:pt idx="16" formatCode="General">
                  <c:v>0.68708999999999998</c:v>
                </c:pt>
                <c:pt idx="17" formatCode="General">
                  <c:v>0.73460000000000003</c:v>
                </c:pt>
                <c:pt idx="18" formatCode="General">
                  <c:v>0.78305000000000002</c:v>
                </c:pt>
                <c:pt idx="19" formatCode="General">
                  <c:v>0.83245999999999998</c:v>
                </c:pt>
                <c:pt idx="20" formatCode="General">
                  <c:v>0.88288</c:v>
                </c:pt>
                <c:pt idx="21" formatCode="General">
                  <c:v>0.93432000000000004</c:v>
                </c:pt>
                <c:pt idx="22" formatCode="General">
                  <c:v>0.98682000000000003</c:v>
                </c:pt>
                <c:pt idx="23" formatCode="General">
                  <c:v>1.0404</c:v>
                </c:pt>
                <c:pt idx="24" formatCode="General">
                  <c:v>1.0952</c:v>
                </c:pt>
                <c:pt idx="25" formatCode="General">
                  <c:v>1.151</c:v>
                </c:pt>
                <c:pt idx="26" formatCode="General">
                  <c:v>1.2081999999999999</c:v>
                </c:pt>
                <c:pt idx="27" formatCode="General">
                  <c:v>1.2665</c:v>
                </c:pt>
                <c:pt idx="28" formatCode="General">
                  <c:v>1.3261000000000001</c:v>
                </c:pt>
                <c:pt idx="29" formatCode="General">
                  <c:v>1.3871</c:v>
                </c:pt>
                <c:pt idx="30" formatCode="General">
                  <c:v>1.4494</c:v>
                </c:pt>
                <c:pt idx="31" formatCode="General">
                  <c:v>1.5132000000000001</c:v>
                </c:pt>
                <c:pt idx="32" formatCode="General">
                  <c:v>1.5785</c:v>
                </c:pt>
                <c:pt idx="33" formatCode="General">
                  <c:v>1.6452</c:v>
                </c:pt>
                <c:pt idx="34" formatCode="General">
                  <c:v>1.7136</c:v>
                </c:pt>
                <c:pt idx="35" formatCode="General">
                  <c:v>1.7836000000000001</c:v>
                </c:pt>
                <c:pt idx="36" formatCode="General">
                  <c:v>1.8552999999999999</c:v>
                </c:pt>
                <c:pt idx="37" formatCode="General">
                  <c:v>1.9287000000000001</c:v>
                </c:pt>
                <c:pt idx="38" formatCode="General">
                  <c:v>2.004</c:v>
                </c:pt>
                <c:pt idx="39" formatCode="General">
                  <c:v>2.0811999999999999</c:v>
                </c:pt>
                <c:pt idx="40" formatCode="General">
                  <c:v>2.1604000000000001</c:v>
                </c:pt>
                <c:pt idx="41" formatCode="General">
                  <c:v>2.2416</c:v>
                </c:pt>
                <c:pt idx="42" formatCode="General">
                  <c:v>2.3250000000000002</c:v>
                </c:pt>
                <c:pt idx="43" formatCode="General">
                  <c:v>2.4106000000000001</c:v>
                </c:pt>
                <c:pt idx="44" formatCode="General">
                  <c:v>2.4984999999999999</c:v>
                </c:pt>
                <c:pt idx="45" formatCode="General">
                  <c:v>2.5888</c:v>
                </c:pt>
                <c:pt idx="46" formatCode="General">
                  <c:v>2.6816</c:v>
                </c:pt>
                <c:pt idx="47" formatCode="General">
                  <c:v>2.7770999999999999</c:v>
                </c:pt>
                <c:pt idx="48" formatCode="General">
                  <c:v>2.8755000000000002</c:v>
                </c:pt>
                <c:pt idx="49" formatCode="General">
                  <c:v>3.1282000000000001</c:v>
                </c:pt>
              </c:numCache>
            </c:numRef>
          </c:xVal>
          <c:yVal>
            <c:numRef>
              <c:f>'0.5-0.5'!$C$7:$C$100</c:f>
              <c:numCache>
                <c:formatCode>General</c:formatCode>
                <c:ptCount val="94"/>
                <c:pt idx="0">
                  <c:v>63.84</c:v>
                </c:pt>
                <c:pt idx="1">
                  <c:v>127.68</c:v>
                </c:pt>
                <c:pt idx="2">
                  <c:v>191.51999999999998</c:v>
                </c:pt>
                <c:pt idx="3">
                  <c:v>255.36</c:v>
                </c:pt>
                <c:pt idx="4">
                  <c:v>319.20000000000005</c:v>
                </c:pt>
                <c:pt idx="5">
                  <c:v>383.03999999999996</c:v>
                </c:pt>
                <c:pt idx="6">
                  <c:v>446.88000000000005</c:v>
                </c:pt>
                <c:pt idx="7">
                  <c:v>510.72</c:v>
                </c:pt>
                <c:pt idx="8">
                  <c:v>574.55999999999995</c:v>
                </c:pt>
                <c:pt idx="9">
                  <c:v>638.40000000000009</c:v>
                </c:pt>
                <c:pt idx="10">
                  <c:v>702.24</c:v>
                </c:pt>
                <c:pt idx="11">
                  <c:v>766.07999999999993</c:v>
                </c:pt>
                <c:pt idx="12">
                  <c:v>829.92000000000007</c:v>
                </c:pt>
                <c:pt idx="13">
                  <c:v>893.7600000000001</c:v>
                </c:pt>
                <c:pt idx="14">
                  <c:v>957.59999999999991</c:v>
                </c:pt>
                <c:pt idx="15">
                  <c:v>1021.44</c:v>
                </c:pt>
                <c:pt idx="16">
                  <c:v>1085.28</c:v>
                </c:pt>
                <c:pt idx="17">
                  <c:v>1149.1199999999999</c:v>
                </c:pt>
                <c:pt idx="18">
                  <c:v>1212.96</c:v>
                </c:pt>
                <c:pt idx="19">
                  <c:v>1276.8000000000002</c:v>
                </c:pt>
                <c:pt idx="20">
                  <c:v>1340.6399999999999</c:v>
                </c:pt>
                <c:pt idx="21">
                  <c:v>1404.48</c:v>
                </c:pt>
                <c:pt idx="22">
                  <c:v>1468.3200000000002</c:v>
                </c:pt>
                <c:pt idx="23">
                  <c:v>1532.1599999999999</c:v>
                </c:pt>
                <c:pt idx="24">
                  <c:v>1596</c:v>
                </c:pt>
                <c:pt idx="25">
                  <c:v>1659.8400000000001</c:v>
                </c:pt>
                <c:pt idx="26">
                  <c:v>1723.68</c:v>
                </c:pt>
                <c:pt idx="27">
                  <c:v>1787.5200000000002</c:v>
                </c:pt>
                <c:pt idx="28">
                  <c:v>1851.36</c:v>
                </c:pt>
                <c:pt idx="29">
                  <c:v>1915.1999999999998</c:v>
                </c:pt>
                <c:pt idx="30">
                  <c:v>1979.04</c:v>
                </c:pt>
                <c:pt idx="31">
                  <c:v>2042.88</c:v>
                </c:pt>
                <c:pt idx="32">
                  <c:v>2106.7200000000003</c:v>
                </c:pt>
                <c:pt idx="33">
                  <c:v>2170.56</c:v>
                </c:pt>
                <c:pt idx="34">
                  <c:v>2234.3999999999996</c:v>
                </c:pt>
                <c:pt idx="35">
                  <c:v>2298.2399999999998</c:v>
                </c:pt>
                <c:pt idx="36">
                  <c:v>2362.08</c:v>
                </c:pt>
                <c:pt idx="37">
                  <c:v>2425.92</c:v>
                </c:pt>
                <c:pt idx="38">
                  <c:v>2489.7600000000002</c:v>
                </c:pt>
                <c:pt idx="39">
                  <c:v>2553.6000000000004</c:v>
                </c:pt>
                <c:pt idx="40">
                  <c:v>2617.44</c:v>
                </c:pt>
                <c:pt idx="41">
                  <c:v>2681.2799999999997</c:v>
                </c:pt>
                <c:pt idx="42">
                  <c:v>2745.12</c:v>
                </c:pt>
                <c:pt idx="43">
                  <c:v>2808.96</c:v>
                </c:pt>
                <c:pt idx="44">
                  <c:v>2872.8</c:v>
                </c:pt>
                <c:pt idx="45">
                  <c:v>2936.6400000000003</c:v>
                </c:pt>
                <c:pt idx="46">
                  <c:v>3000.48</c:v>
                </c:pt>
                <c:pt idx="47">
                  <c:v>3064.3199999999997</c:v>
                </c:pt>
                <c:pt idx="48">
                  <c:v>3128.16</c:v>
                </c:pt>
                <c:pt idx="49">
                  <c:v>3192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FE-4F86-BDD9-8E8F22DA8628}"/>
            </c:ext>
          </c:extLst>
        </c:ser>
        <c:ser>
          <c:idx val="1"/>
          <c:order val="1"/>
          <c:tx>
            <c:strRef>
              <c:f>'0.5-0.5'!$F$3</c:f>
              <c:strCache>
                <c:ptCount val="1"/>
                <c:pt idx="0">
                  <c:v>dt/db=0.5,L=7m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'0.5-0.5'!$H$7:$H$100</c:f>
              <c:numCache>
                <c:formatCode>General</c:formatCode>
                <c:ptCount val="94"/>
                <c:pt idx="0">
                  <c:v>5.4896E-2</c:v>
                </c:pt>
                <c:pt idx="1">
                  <c:v>0.11105</c:v>
                </c:pt>
                <c:pt idx="2">
                  <c:v>0.16852</c:v>
                </c:pt>
                <c:pt idx="3">
                  <c:v>0.22733999999999999</c:v>
                </c:pt>
                <c:pt idx="4">
                  <c:v>0.28755999999999998</c:v>
                </c:pt>
                <c:pt idx="5">
                  <c:v>0.34923999999999999</c:v>
                </c:pt>
                <c:pt idx="6">
                  <c:v>0.41243000000000002</c:v>
                </c:pt>
                <c:pt idx="7">
                  <c:v>0.47719</c:v>
                </c:pt>
                <c:pt idx="8">
                  <c:v>0.54357</c:v>
                </c:pt>
                <c:pt idx="9">
                  <c:v>0.61163999999999996</c:v>
                </c:pt>
                <c:pt idx="10">
                  <c:v>0.68147000000000002</c:v>
                </c:pt>
                <c:pt idx="11">
                  <c:v>0.75312000000000001</c:v>
                </c:pt>
                <c:pt idx="12">
                  <c:v>0.82667000000000002</c:v>
                </c:pt>
                <c:pt idx="13">
                  <c:v>0.9022</c:v>
                </c:pt>
                <c:pt idx="14">
                  <c:v>0.97979000000000005</c:v>
                </c:pt>
                <c:pt idx="15">
                  <c:v>1.0595000000000001</c:v>
                </c:pt>
                <c:pt idx="16">
                  <c:v>1.1415</c:v>
                </c:pt>
                <c:pt idx="17">
                  <c:v>1.2258</c:v>
                </c:pt>
                <c:pt idx="18">
                  <c:v>1.3125</c:v>
                </c:pt>
                <c:pt idx="19">
                  <c:v>1.4017999999999999</c:v>
                </c:pt>
                <c:pt idx="20">
                  <c:v>1.4937</c:v>
                </c:pt>
                <c:pt idx="21">
                  <c:v>1.5885</c:v>
                </c:pt>
                <c:pt idx="22">
                  <c:v>1.6860999999999999</c:v>
                </c:pt>
                <c:pt idx="23">
                  <c:v>1.7867999999999999</c:v>
                </c:pt>
                <c:pt idx="24">
                  <c:v>1.8906000000000001</c:v>
                </c:pt>
                <c:pt idx="25">
                  <c:v>1.9978</c:v>
                </c:pt>
                <c:pt idx="26">
                  <c:v>2.1086</c:v>
                </c:pt>
                <c:pt idx="27">
                  <c:v>2.2229999999999999</c:v>
                </c:pt>
                <c:pt idx="28">
                  <c:v>2.3412999999999999</c:v>
                </c:pt>
                <c:pt idx="29">
                  <c:v>2.4636999999999998</c:v>
                </c:pt>
                <c:pt idx="30">
                  <c:v>2.5903999999999998</c:v>
                </c:pt>
                <c:pt idx="31">
                  <c:v>2.7216</c:v>
                </c:pt>
                <c:pt idx="32">
                  <c:v>2.8576000000000001</c:v>
                </c:pt>
                <c:pt idx="33">
                  <c:v>2.9986999999999999</c:v>
                </c:pt>
                <c:pt idx="34">
                  <c:v>3.1450999999999998</c:v>
                </c:pt>
                <c:pt idx="35">
                  <c:v>3.2970999999999999</c:v>
                </c:pt>
                <c:pt idx="36">
                  <c:v>3.4552</c:v>
                </c:pt>
                <c:pt idx="37">
                  <c:v>3.6196000000000002</c:v>
                </c:pt>
                <c:pt idx="38">
                  <c:v>3.7907000000000002</c:v>
                </c:pt>
                <c:pt idx="39">
                  <c:v>3.9689999999999999</c:v>
                </c:pt>
                <c:pt idx="40">
                  <c:v>4.1550000000000002</c:v>
                </c:pt>
                <c:pt idx="41">
                  <c:v>4.3491</c:v>
                </c:pt>
                <c:pt idx="42">
                  <c:v>4.5518000000000001</c:v>
                </c:pt>
                <c:pt idx="43">
                  <c:v>4.7638999999999996</c:v>
                </c:pt>
                <c:pt idx="44">
                  <c:v>4.9859</c:v>
                </c:pt>
                <c:pt idx="45">
                  <c:v>5.2186000000000003</c:v>
                </c:pt>
                <c:pt idx="46">
                  <c:v>5.4626999999999999</c:v>
                </c:pt>
                <c:pt idx="47">
                  <c:v>5.7191999999999998</c:v>
                </c:pt>
                <c:pt idx="48">
                  <c:v>6.0121000000000002</c:v>
                </c:pt>
                <c:pt idx="49">
                  <c:v>6.2276999999999996</c:v>
                </c:pt>
                <c:pt idx="50">
                  <c:v>7.1753</c:v>
                </c:pt>
              </c:numCache>
            </c:numRef>
          </c:xVal>
          <c:yVal>
            <c:numRef>
              <c:f>'0.5-0.5'!$G$7:$G$100</c:f>
              <c:numCache>
                <c:formatCode>General</c:formatCode>
                <c:ptCount val="94"/>
                <c:pt idx="0">
                  <c:v>63.42</c:v>
                </c:pt>
                <c:pt idx="1">
                  <c:v>126.84</c:v>
                </c:pt>
                <c:pt idx="2">
                  <c:v>190.26</c:v>
                </c:pt>
                <c:pt idx="3">
                  <c:v>253.68</c:v>
                </c:pt>
                <c:pt idx="4">
                  <c:v>317.10000000000002</c:v>
                </c:pt>
                <c:pt idx="5">
                  <c:v>380.52</c:v>
                </c:pt>
                <c:pt idx="6">
                  <c:v>443.94000000000005</c:v>
                </c:pt>
                <c:pt idx="7">
                  <c:v>507.36</c:v>
                </c:pt>
                <c:pt idx="8">
                  <c:v>570.78</c:v>
                </c:pt>
                <c:pt idx="9">
                  <c:v>634.20000000000005</c:v>
                </c:pt>
                <c:pt idx="10">
                  <c:v>697.62</c:v>
                </c:pt>
                <c:pt idx="11">
                  <c:v>761.04</c:v>
                </c:pt>
                <c:pt idx="12">
                  <c:v>824.46</c:v>
                </c:pt>
                <c:pt idx="13">
                  <c:v>887.88000000000011</c:v>
                </c:pt>
                <c:pt idx="14">
                  <c:v>951.3</c:v>
                </c:pt>
                <c:pt idx="15">
                  <c:v>1014.72</c:v>
                </c:pt>
                <c:pt idx="16">
                  <c:v>1078.1400000000001</c:v>
                </c:pt>
                <c:pt idx="17">
                  <c:v>1141.56</c:v>
                </c:pt>
                <c:pt idx="18">
                  <c:v>1204.98</c:v>
                </c:pt>
                <c:pt idx="19">
                  <c:v>1268.4000000000001</c:v>
                </c:pt>
                <c:pt idx="20">
                  <c:v>1331.82</c:v>
                </c:pt>
                <c:pt idx="21">
                  <c:v>1395.24</c:v>
                </c:pt>
                <c:pt idx="22">
                  <c:v>1458.66</c:v>
                </c:pt>
                <c:pt idx="23">
                  <c:v>1522.08</c:v>
                </c:pt>
                <c:pt idx="24">
                  <c:v>1585.5</c:v>
                </c:pt>
                <c:pt idx="25">
                  <c:v>1648.92</c:v>
                </c:pt>
                <c:pt idx="26">
                  <c:v>1712.3400000000001</c:v>
                </c:pt>
                <c:pt idx="27">
                  <c:v>1775.7600000000002</c:v>
                </c:pt>
                <c:pt idx="28">
                  <c:v>1839.1799999999998</c:v>
                </c:pt>
                <c:pt idx="29">
                  <c:v>1902.6</c:v>
                </c:pt>
                <c:pt idx="30">
                  <c:v>1966.02</c:v>
                </c:pt>
                <c:pt idx="31">
                  <c:v>2029.44</c:v>
                </c:pt>
                <c:pt idx="32">
                  <c:v>2092.86</c:v>
                </c:pt>
                <c:pt idx="33">
                  <c:v>2156.2800000000002</c:v>
                </c:pt>
                <c:pt idx="34">
                  <c:v>2219.6999999999998</c:v>
                </c:pt>
                <c:pt idx="35">
                  <c:v>2283.12</c:v>
                </c:pt>
                <c:pt idx="36">
                  <c:v>2346.54</c:v>
                </c:pt>
                <c:pt idx="37">
                  <c:v>2409.96</c:v>
                </c:pt>
                <c:pt idx="38">
                  <c:v>2473.38</c:v>
                </c:pt>
                <c:pt idx="39">
                  <c:v>2536.8000000000002</c:v>
                </c:pt>
                <c:pt idx="40">
                  <c:v>2600.2199999999998</c:v>
                </c:pt>
                <c:pt idx="41">
                  <c:v>2663.64</c:v>
                </c:pt>
                <c:pt idx="42">
                  <c:v>2727.06</c:v>
                </c:pt>
                <c:pt idx="43">
                  <c:v>2790.48</c:v>
                </c:pt>
                <c:pt idx="44">
                  <c:v>2853.9</c:v>
                </c:pt>
                <c:pt idx="45">
                  <c:v>2917.32</c:v>
                </c:pt>
                <c:pt idx="46">
                  <c:v>2980.74</c:v>
                </c:pt>
                <c:pt idx="47">
                  <c:v>3044.16</c:v>
                </c:pt>
                <c:pt idx="48">
                  <c:v>3107.58</c:v>
                </c:pt>
                <c:pt idx="49">
                  <c:v>3139.29</c:v>
                </c:pt>
                <c:pt idx="50">
                  <c:v>3171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FE-4F86-BDD9-8E8F22DA8628}"/>
            </c:ext>
          </c:extLst>
        </c:ser>
        <c:ser>
          <c:idx val="2"/>
          <c:order val="2"/>
          <c:tx>
            <c:strRef>
              <c:f>'0.5-0.5'!$J$3</c:f>
              <c:strCache>
                <c:ptCount val="1"/>
                <c:pt idx="0">
                  <c:v>dt/db=0.5,L=8m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'0.5-0.5'!$L$7:$L$100</c:f>
              <c:numCache>
                <c:formatCode>General</c:formatCode>
                <c:ptCount val="94"/>
                <c:pt idx="0" formatCode="0.00E+00">
                  <c:v>7.6398999999999995E-2</c:v>
                </c:pt>
                <c:pt idx="1">
                  <c:v>0.15497</c:v>
                </c:pt>
                <c:pt idx="2">
                  <c:v>0.23580000000000001</c:v>
                </c:pt>
                <c:pt idx="3">
                  <c:v>0.31899</c:v>
                </c:pt>
                <c:pt idx="4">
                  <c:v>0.40466000000000002</c:v>
                </c:pt>
                <c:pt idx="5">
                  <c:v>0.49291000000000001</c:v>
                </c:pt>
                <c:pt idx="6">
                  <c:v>0.58386000000000005</c:v>
                </c:pt>
                <c:pt idx="7">
                  <c:v>0.67764999999999997</c:v>
                </c:pt>
                <c:pt idx="8">
                  <c:v>0.77439999999999998</c:v>
                </c:pt>
                <c:pt idx="9">
                  <c:v>0.87426000000000004</c:v>
                </c:pt>
                <c:pt idx="10">
                  <c:v>0.97738999999999998</c:v>
                </c:pt>
                <c:pt idx="11">
                  <c:v>1.0839000000000001</c:v>
                </c:pt>
                <c:pt idx="12">
                  <c:v>1.1940999999999999</c:v>
                </c:pt>
                <c:pt idx="13">
                  <c:v>1.3081</c:v>
                </c:pt>
                <c:pt idx="14">
                  <c:v>1.4259999999999999</c:v>
                </c:pt>
                <c:pt idx="15">
                  <c:v>1.5482</c:v>
                </c:pt>
                <c:pt idx="16">
                  <c:v>1.6748000000000001</c:v>
                </c:pt>
                <c:pt idx="17">
                  <c:v>1.806</c:v>
                </c:pt>
                <c:pt idx="18">
                  <c:v>1.9422999999999999</c:v>
                </c:pt>
                <c:pt idx="19">
                  <c:v>2.0838000000000001</c:v>
                </c:pt>
                <c:pt idx="20">
                  <c:v>2.2307999999999999</c:v>
                </c:pt>
                <c:pt idx="21">
                  <c:v>2.3837000000000002</c:v>
                </c:pt>
                <c:pt idx="22">
                  <c:v>2.5428999999999999</c:v>
                </c:pt>
                <c:pt idx="23">
                  <c:v>2.7086999999999999</c:v>
                </c:pt>
                <c:pt idx="24">
                  <c:v>2.8816000000000002</c:v>
                </c:pt>
                <c:pt idx="25">
                  <c:v>3.0621</c:v>
                </c:pt>
                <c:pt idx="26">
                  <c:v>3.2505999999999999</c:v>
                </c:pt>
                <c:pt idx="27">
                  <c:v>3.4477000000000002</c:v>
                </c:pt>
                <c:pt idx="28">
                  <c:v>3.6539000000000001</c:v>
                </c:pt>
                <c:pt idx="29">
                  <c:v>3.8700999999999999</c:v>
                </c:pt>
                <c:pt idx="30">
                  <c:v>4.0968999999999998</c:v>
                </c:pt>
                <c:pt idx="31">
                  <c:v>4.335</c:v>
                </c:pt>
                <c:pt idx="32">
                  <c:v>4.5854999999999997</c:v>
                </c:pt>
                <c:pt idx="33">
                  <c:v>4.8491999999999997</c:v>
                </c:pt>
                <c:pt idx="34">
                  <c:v>5.1272000000000002</c:v>
                </c:pt>
                <c:pt idx="35">
                  <c:v>5.4207999999999998</c:v>
                </c:pt>
                <c:pt idx="36">
                  <c:v>5.7313000000000001</c:v>
                </c:pt>
                <c:pt idx="37">
                  <c:v>6.0602</c:v>
                </c:pt>
                <c:pt idx="38">
                  <c:v>6.4092000000000002</c:v>
                </c:pt>
                <c:pt idx="39">
                  <c:v>6.7803000000000004</c:v>
                </c:pt>
                <c:pt idx="40">
                  <c:v>7.1755000000000004</c:v>
                </c:pt>
                <c:pt idx="41">
                  <c:v>7.5972999999999997</c:v>
                </c:pt>
                <c:pt idx="42">
                  <c:v>8.0485000000000007</c:v>
                </c:pt>
                <c:pt idx="43">
                  <c:v>8.5324000000000009</c:v>
                </c:pt>
                <c:pt idx="44">
                  <c:v>9.0525000000000002</c:v>
                </c:pt>
                <c:pt idx="45">
                  <c:v>9.6130999999999993</c:v>
                </c:pt>
                <c:pt idx="46">
                  <c:v>10.218999999999999</c:v>
                </c:pt>
                <c:pt idx="47">
                  <c:v>10.877000000000001</c:v>
                </c:pt>
                <c:pt idx="48">
                  <c:v>11.731</c:v>
                </c:pt>
                <c:pt idx="49">
                  <c:v>15.471</c:v>
                </c:pt>
              </c:numCache>
            </c:numRef>
          </c:xVal>
          <c:yVal>
            <c:numRef>
              <c:f>'0.5-0.5'!$K$7:$K$100</c:f>
              <c:numCache>
                <c:formatCode>General</c:formatCode>
                <c:ptCount val="94"/>
                <c:pt idx="0">
                  <c:v>59.32</c:v>
                </c:pt>
                <c:pt idx="1">
                  <c:v>118.64</c:v>
                </c:pt>
                <c:pt idx="2">
                  <c:v>177.95999999999998</c:v>
                </c:pt>
                <c:pt idx="3">
                  <c:v>237.28</c:v>
                </c:pt>
                <c:pt idx="4">
                  <c:v>296.60000000000002</c:v>
                </c:pt>
                <c:pt idx="5">
                  <c:v>355.91999999999996</c:v>
                </c:pt>
                <c:pt idx="6">
                  <c:v>415.24000000000007</c:v>
                </c:pt>
                <c:pt idx="7">
                  <c:v>474.56</c:v>
                </c:pt>
                <c:pt idx="8">
                  <c:v>533.88</c:v>
                </c:pt>
                <c:pt idx="9">
                  <c:v>593.20000000000005</c:v>
                </c:pt>
                <c:pt idx="10">
                  <c:v>652.52</c:v>
                </c:pt>
                <c:pt idx="11">
                  <c:v>711.83999999999992</c:v>
                </c:pt>
                <c:pt idx="12">
                  <c:v>771.16000000000008</c:v>
                </c:pt>
                <c:pt idx="13">
                  <c:v>830.48000000000013</c:v>
                </c:pt>
                <c:pt idx="14">
                  <c:v>889.8</c:v>
                </c:pt>
                <c:pt idx="15">
                  <c:v>949.12</c:v>
                </c:pt>
                <c:pt idx="16">
                  <c:v>1008.44</c:v>
                </c:pt>
                <c:pt idx="17">
                  <c:v>1067.76</c:v>
                </c:pt>
                <c:pt idx="18">
                  <c:v>1127.08</c:v>
                </c:pt>
                <c:pt idx="19">
                  <c:v>1186.4000000000001</c:v>
                </c:pt>
                <c:pt idx="20">
                  <c:v>1245.72</c:v>
                </c:pt>
                <c:pt idx="21">
                  <c:v>1305.04</c:v>
                </c:pt>
                <c:pt idx="22">
                  <c:v>1364.3600000000001</c:v>
                </c:pt>
                <c:pt idx="23">
                  <c:v>1423.6799999999998</c:v>
                </c:pt>
                <c:pt idx="24">
                  <c:v>1483</c:v>
                </c:pt>
                <c:pt idx="25">
                  <c:v>1542.3200000000002</c:v>
                </c:pt>
                <c:pt idx="26">
                  <c:v>1601.64</c:v>
                </c:pt>
                <c:pt idx="27">
                  <c:v>1660.9600000000003</c:v>
                </c:pt>
                <c:pt idx="28">
                  <c:v>1720.28</c:v>
                </c:pt>
                <c:pt idx="29">
                  <c:v>1779.6</c:v>
                </c:pt>
                <c:pt idx="30">
                  <c:v>1838.92</c:v>
                </c:pt>
                <c:pt idx="31">
                  <c:v>1898.24</c:v>
                </c:pt>
                <c:pt idx="32">
                  <c:v>1957.5600000000002</c:v>
                </c:pt>
                <c:pt idx="33">
                  <c:v>2016.88</c:v>
                </c:pt>
                <c:pt idx="34">
                  <c:v>2076.1999999999998</c:v>
                </c:pt>
                <c:pt idx="35">
                  <c:v>2135.52</c:v>
                </c:pt>
                <c:pt idx="36">
                  <c:v>2194.84</c:v>
                </c:pt>
                <c:pt idx="37">
                  <c:v>2254.16</c:v>
                </c:pt>
                <c:pt idx="38">
                  <c:v>2313.48</c:v>
                </c:pt>
                <c:pt idx="39">
                  <c:v>2372.8000000000002</c:v>
                </c:pt>
                <c:pt idx="40">
                  <c:v>2432.12</c:v>
                </c:pt>
                <c:pt idx="41">
                  <c:v>2491.44</c:v>
                </c:pt>
                <c:pt idx="42">
                  <c:v>2550.7599999999998</c:v>
                </c:pt>
                <c:pt idx="43">
                  <c:v>2610.08</c:v>
                </c:pt>
                <c:pt idx="44">
                  <c:v>2669.4</c:v>
                </c:pt>
                <c:pt idx="45">
                  <c:v>2728.7200000000003</c:v>
                </c:pt>
                <c:pt idx="46">
                  <c:v>2788.04</c:v>
                </c:pt>
                <c:pt idx="47">
                  <c:v>2847.3599999999997</c:v>
                </c:pt>
                <c:pt idx="48">
                  <c:v>2906.68</c:v>
                </c:pt>
                <c:pt idx="49">
                  <c:v>2966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FE-4F86-BDD9-8E8F22DA8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903823"/>
        <c:axId val="1531092079"/>
      </c:scatterChart>
      <c:valAx>
        <c:axId val="138190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Δ</a:t>
                </a:r>
                <a:r>
                  <a:rPr lang="en-US" sz="1000" b="0" i="0" baseline="0">
                    <a:effectLst/>
                  </a:rPr>
                  <a:t>, mm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92079"/>
        <c:crosses val="autoZero"/>
        <c:crossBetween val="midCat"/>
      </c:valAx>
      <c:valAx>
        <c:axId val="15310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P,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90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67</xdr:row>
      <xdr:rowOff>183668</xdr:rowOff>
    </xdr:from>
    <xdr:to>
      <xdr:col>30</xdr:col>
      <xdr:colOff>604632</xdr:colOff>
      <xdr:row>81</xdr:row>
      <xdr:rowOff>16566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9EAEF0-5251-43E6-A4EB-CDEA25302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81</xdr:row>
      <xdr:rowOff>188941</xdr:rowOff>
    </xdr:from>
    <xdr:to>
      <xdr:col>27</xdr:col>
      <xdr:colOff>134471</xdr:colOff>
      <xdr:row>98</xdr:row>
      <xdr:rowOff>54348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20F5D0-DCD1-4F6C-857D-34396EE31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101</xdr:row>
      <xdr:rowOff>0</xdr:rowOff>
    </xdr:from>
    <xdr:to>
      <xdr:col>27</xdr:col>
      <xdr:colOff>528044</xdr:colOff>
      <xdr:row>113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B0CF67-DFC4-4E32-A9A4-BCFA973FB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23</xdr:col>
      <xdr:colOff>12192</xdr:colOff>
      <xdr:row>21</xdr:row>
      <xdr:rowOff>47244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5BC61D-A896-4416-B42F-D2D53D04D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23</xdr:col>
      <xdr:colOff>12192</xdr:colOff>
      <xdr:row>21</xdr:row>
      <xdr:rowOff>47244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1F49AD-D434-4FBB-AEF4-709D6FFE3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</xdr:colOff>
      <xdr:row>1</xdr:row>
      <xdr:rowOff>1</xdr:rowOff>
    </xdr:from>
    <xdr:to>
      <xdr:col>46</xdr:col>
      <xdr:colOff>266701</xdr:colOff>
      <xdr:row>19</xdr:row>
      <xdr:rowOff>22861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B24E71-0C11-4041-A2C2-71427099A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1</xdr:row>
      <xdr:rowOff>0</xdr:rowOff>
    </xdr:from>
    <xdr:to>
      <xdr:col>46</xdr:col>
      <xdr:colOff>266700</xdr:colOff>
      <xdr:row>19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03D71F-3545-456C-BCBB-F94B42738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1</xdr:row>
      <xdr:rowOff>0</xdr:rowOff>
    </xdr:from>
    <xdr:to>
      <xdr:col>46</xdr:col>
      <xdr:colOff>266700</xdr:colOff>
      <xdr:row>19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E647CF-4385-464A-B65E-D30215CF2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4762</xdr:rowOff>
    </xdr:from>
    <xdr:to>
      <xdr:col>8</xdr:col>
      <xdr:colOff>304800</xdr:colOff>
      <xdr:row>20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F68656-3EB3-43E5-9EB3-477C59171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4762</xdr:rowOff>
    </xdr:from>
    <xdr:to>
      <xdr:col>23</xdr:col>
      <xdr:colOff>9525</xdr:colOff>
      <xdr:row>21</xdr:row>
      <xdr:rowOff>48577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26CBFF-B882-4B48-BF8A-E05898911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4761</xdr:rowOff>
    </xdr:from>
    <xdr:to>
      <xdr:col>23</xdr:col>
      <xdr:colOff>7938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C9BAC1-FAD0-4810-AB32-0FA1B4746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2</xdr:row>
      <xdr:rowOff>4761</xdr:rowOff>
    </xdr:from>
    <xdr:to>
      <xdr:col>23</xdr:col>
      <xdr:colOff>12191</xdr:colOff>
      <xdr:row>21</xdr:row>
      <xdr:rowOff>52005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F91030-27DB-491E-8470-287059464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23</xdr:col>
      <xdr:colOff>12192</xdr:colOff>
      <xdr:row>22</xdr:row>
      <xdr:rowOff>47244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58225A-7A8A-4591-94F0-40B525856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23</xdr:col>
      <xdr:colOff>12192</xdr:colOff>
      <xdr:row>22</xdr:row>
      <xdr:rowOff>47244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6EBF02-D7F9-4EAD-A728-B39553882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23</xdr:col>
      <xdr:colOff>12192</xdr:colOff>
      <xdr:row>21</xdr:row>
      <xdr:rowOff>47244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52C243-C713-4E1F-9C45-DA88B41B4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23</xdr:col>
      <xdr:colOff>12192</xdr:colOff>
      <xdr:row>21</xdr:row>
      <xdr:rowOff>47244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E979E4-FB7C-45E7-9359-E2AD66344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632ACCF-5A6D-4B74-8971-34B5A4EEF448}" name="Table10" displayName="Table10" ref="B71:P156" headerRowCount="0" totalsRowShown="0" headerRowDxfId="34" dataDxfId="32" headerRowBorderDxfId="33" tableBorderDxfId="31">
  <tableColumns count="15">
    <tableColumn id="1" xr3:uid="{E798874B-93FF-4721-9002-0EC6435C6477}" name="Column1" headerRowDxfId="4" dataDxfId="30"/>
    <tableColumn id="2" xr3:uid="{BFEEDA41-787A-47D2-8FEE-0D72C87F4F2F}" name="Column2" headerRowDxfId="5" dataDxfId="29"/>
    <tableColumn id="3" xr3:uid="{902CB332-6D99-4825-B9CC-6A80D8620924}" name="Column3" headerRowDxfId="6" dataDxfId="28">
      <calculatedColumnFormula>B72/$C$14</calculatedColumnFormula>
    </tableColumn>
    <tableColumn id="4" xr3:uid="{763C9B26-F55C-4F9B-97D1-3B82A5E3ACAD}" name="Column4" headerRowDxfId="7" dataDxfId="27"/>
    <tableColumn id="5" xr3:uid="{67DB285D-A628-4504-B6C0-1F1A1B4FC957}" name="Column5" headerRowDxfId="8" dataDxfId="26">
      <calculatedColumnFormula>PI()^2*200000/D72^2</calculatedColumnFormula>
    </tableColumn>
    <tableColumn id="6" xr3:uid="{7DA3E6B8-EB5A-41E0-B855-153D79AC69D8}" name="Column6" headerRowDxfId="9" dataDxfId="25"/>
    <tableColumn id="7" xr3:uid="{AFCC4EDB-99FC-4989-B807-03EFB4656FD1}" name="Column7" headerRowDxfId="10" dataDxfId="24">
      <calculatedColumnFormula>IF(D72&lt;=$D$66,0.658^($D$65/F72)*$D$65,0.877*F72)</calculatedColumnFormula>
    </tableColumn>
    <tableColumn id="8" xr3:uid="{239D9880-AEBD-46DE-A9A1-D39FD4A103A5}" name="Column8" headerRowDxfId="11" dataDxfId="23"/>
    <tableColumn id="9" xr3:uid="{45F7FC57-7BEB-4E81-9974-4F4D17870360}" name="Column9" headerRowDxfId="12" dataDxfId="22">
      <calculatedColumnFormula>H72/F72</calculatedColumnFormula>
    </tableColumn>
    <tableColumn id="10" xr3:uid="{6B8050DA-8DF2-4C99-876D-7AEB4B09B9AB}" name="Column10" headerRowDxfId="13" dataDxfId="21"/>
    <tableColumn id="11" xr3:uid="{0B3F55DE-AB0F-4E9F-BC49-BF833B0B49D8}" name="Column11" headerRowDxfId="14" dataDxfId="20">
      <calculatedColumnFormula>H72*$C$13/1000</calculatedColumnFormula>
    </tableColumn>
    <tableColumn id="12" xr3:uid="{BE4A94DA-EFB0-433F-99C6-3EA4F1BD1B21}" name="Column12" headerRowDxfId="15" dataDxfId="19"/>
    <tableColumn id="13" xr3:uid="{FF09F026-78B1-4D10-9A41-EB9A0C4AB762}" name="Column13" headerRowDxfId="16" dataDxfId="3">
      <calculatedColumnFormula>F72*$C$13/1000</calculatedColumnFormula>
    </tableColumn>
    <tableColumn id="14" xr3:uid="{CDC0FCD6-104B-4183-B986-7AD11251F9B3}" name="Column14" headerRowDxfId="17" dataDxfId="2"/>
    <tableColumn id="15" xr3:uid="{0BCDB5E9-89A1-4A0E-B092-3E66B49B2188}" name="Column15" headerRowDxfId="18" dataDxfId="1">
      <calculatedColumnFormula>L72/N72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F1FA-78FB-4FC4-8652-2061E81459A6}">
  <dimension ref="B1:AQ156"/>
  <sheetViews>
    <sheetView tabSelected="1" zoomScale="85" zoomScaleNormal="85" workbookViewId="0">
      <selection activeCell="S64" sqref="S64"/>
    </sheetView>
  </sheetViews>
  <sheetFormatPr defaultRowHeight="15" x14ac:dyDescent="0.25"/>
  <cols>
    <col min="1" max="1" width="3.28515625" style="2" customWidth="1"/>
    <col min="2" max="3" width="7.7109375" style="1" customWidth="1"/>
    <col min="4" max="4" width="7.5703125" style="1" customWidth="1"/>
    <col min="5" max="9" width="11.7109375" style="1" customWidth="1"/>
    <col min="10" max="10" width="11.7109375" style="2" customWidth="1"/>
    <col min="11" max="11" width="10" style="2" customWidth="1"/>
    <col min="12" max="13" width="11.7109375" style="2" customWidth="1"/>
    <col min="14" max="14" width="10.85546875" style="2" customWidth="1"/>
    <col min="15" max="15" width="11.7109375" style="2" customWidth="1"/>
    <col min="16" max="17" width="8.7109375" style="2" customWidth="1"/>
    <col min="18" max="22" width="11.7109375" style="2" customWidth="1"/>
    <col min="23" max="23" width="9.42578125" style="2" customWidth="1"/>
    <col min="24" max="26" width="10.7109375" style="2" customWidth="1"/>
    <col min="27" max="29" width="9.7109375" style="2" customWidth="1"/>
    <col min="30" max="30" width="9.5703125" style="2" customWidth="1"/>
    <col min="31" max="32" width="9.5703125" style="33" customWidth="1"/>
    <col min="33" max="33" width="8.7109375" style="33" customWidth="1"/>
    <col min="34" max="34" width="21.7109375" style="33" customWidth="1"/>
    <col min="35" max="38" width="8.7109375" style="33" customWidth="1"/>
    <col min="39" max="39" width="9.140625" style="33"/>
    <col min="40" max="16384" width="9.140625" style="2"/>
  </cols>
  <sheetData>
    <row r="1" spans="2:32" x14ac:dyDescent="0.25">
      <c r="B1" s="2"/>
      <c r="C1" s="2"/>
      <c r="D1" s="2"/>
      <c r="E1" s="2"/>
      <c r="F1" s="2"/>
      <c r="G1" s="2"/>
      <c r="H1" s="2"/>
      <c r="I1" s="2"/>
    </row>
    <row r="2" spans="2:32" x14ac:dyDescent="0.25">
      <c r="B2" s="3"/>
      <c r="C2" s="2"/>
      <c r="D2" s="2"/>
      <c r="E2" s="2"/>
      <c r="F2" s="2"/>
      <c r="G2" s="2"/>
      <c r="H2" s="2"/>
      <c r="I2" s="2"/>
    </row>
    <row r="3" spans="2:32" x14ac:dyDescent="0.25">
      <c r="B3" s="2"/>
      <c r="C3" s="2"/>
      <c r="D3" s="2"/>
      <c r="E3" s="2"/>
      <c r="F3" s="2"/>
      <c r="G3" s="2"/>
      <c r="H3" s="2"/>
      <c r="I3" s="2"/>
    </row>
    <row r="4" spans="2:32" x14ac:dyDescent="0.25">
      <c r="B4" s="2" t="s">
        <v>27</v>
      </c>
      <c r="C4" s="2"/>
      <c r="D4" s="2"/>
      <c r="E4" s="2"/>
      <c r="F4" s="2"/>
      <c r="G4" s="2"/>
      <c r="H4" s="2"/>
      <c r="I4" s="2"/>
      <c r="J4" s="3"/>
      <c r="V4" s="3"/>
      <c r="W4" s="3"/>
    </row>
    <row r="5" spans="2:32" x14ac:dyDescent="0.25">
      <c r="B5" s="2" t="s">
        <v>128</v>
      </c>
      <c r="C5" s="2"/>
      <c r="D5" s="2"/>
      <c r="E5" s="2"/>
      <c r="F5" s="2" t="s">
        <v>129</v>
      </c>
      <c r="G5" s="2"/>
      <c r="H5" s="2"/>
      <c r="I5" s="2"/>
    </row>
    <row r="6" spans="2:32" x14ac:dyDescent="0.25">
      <c r="B6" s="2"/>
      <c r="C6" s="2"/>
      <c r="D6" s="2"/>
      <c r="E6" s="2"/>
      <c r="F6" s="2"/>
      <c r="G6" s="2"/>
      <c r="H6" s="2"/>
      <c r="I6" s="2"/>
      <c r="AE6" s="37"/>
    </row>
    <row r="7" spans="2:32" ht="45" x14ac:dyDescent="0.25">
      <c r="B7" s="2" t="s">
        <v>2</v>
      </c>
      <c r="C7" s="2">
        <v>500</v>
      </c>
      <c r="D7" s="2" t="s">
        <v>5</v>
      </c>
      <c r="E7" s="2"/>
      <c r="F7" s="2" t="s">
        <v>2</v>
      </c>
      <c r="G7" s="2">
        <v>150</v>
      </c>
      <c r="H7" s="2" t="s">
        <v>5</v>
      </c>
      <c r="I7" s="34" t="s">
        <v>76</v>
      </c>
      <c r="J7" s="34" t="s">
        <v>78</v>
      </c>
      <c r="K7" s="34" t="s">
        <v>80</v>
      </c>
      <c r="L7" s="34" t="s">
        <v>86</v>
      </c>
      <c r="M7" s="34" t="s">
        <v>85</v>
      </c>
      <c r="N7" s="34" t="s">
        <v>81</v>
      </c>
      <c r="O7" s="34" t="s">
        <v>87</v>
      </c>
      <c r="P7" s="34" t="s">
        <v>84</v>
      </c>
      <c r="AE7" s="69"/>
      <c r="AF7" s="69"/>
    </row>
    <row r="8" spans="2:32" ht="30" x14ac:dyDescent="0.25">
      <c r="B8" s="2" t="s">
        <v>133</v>
      </c>
      <c r="C8" s="2">
        <v>500</v>
      </c>
      <c r="D8" s="2" t="s">
        <v>5</v>
      </c>
      <c r="E8" s="2"/>
      <c r="F8" s="2" t="s">
        <v>133</v>
      </c>
      <c r="G8" s="2">
        <v>150</v>
      </c>
      <c r="H8" s="2" t="s">
        <v>5</v>
      </c>
      <c r="I8" s="35" t="s">
        <v>66</v>
      </c>
      <c r="J8" s="35">
        <v>6</v>
      </c>
      <c r="K8" s="53">
        <f>T28</f>
        <v>556.92327084522049</v>
      </c>
      <c r="L8" s="35">
        <v>555.24</v>
      </c>
      <c r="M8" s="53">
        <f>(L8-K8)/K8*100</f>
        <v>-0.30224465978335635</v>
      </c>
      <c r="N8" s="53">
        <f>AA28</f>
        <v>488.42170853125845</v>
      </c>
      <c r="O8" s="35">
        <v>510</v>
      </c>
      <c r="P8" s="53">
        <f>(O8-N8)/N8*100</f>
        <v>4.4179632255965888</v>
      </c>
      <c r="AE8" s="69"/>
      <c r="AF8" s="69"/>
    </row>
    <row r="9" spans="2:32" ht="30" x14ac:dyDescent="0.25">
      <c r="B9" s="2" t="s">
        <v>3</v>
      </c>
      <c r="C9" s="2">
        <v>18</v>
      </c>
      <c r="D9" s="2" t="s">
        <v>5</v>
      </c>
      <c r="E9" s="2"/>
      <c r="F9" s="2" t="s">
        <v>3</v>
      </c>
      <c r="G9" s="2">
        <v>18</v>
      </c>
      <c r="H9" s="2" t="s">
        <v>5</v>
      </c>
      <c r="I9" s="36" t="s">
        <v>67</v>
      </c>
      <c r="J9" s="36">
        <v>8</v>
      </c>
      <c r="K9" s="54">
        <f>C22</f>
        <v>11569.96760557141</v>
      </c>
      <c r="L9" s="36">
        <v>11367</v>
      </c>
      <c r="M9" s="54">
        <f>(L9-K9)/K9*100</f>
        <v>-1.7542625225127919</v>
      </c>
      <c r="N9" s="54">
        <f>AC30</f>
        <v>4979.0769945126822</v>
      </c>
      <c r="O9" s="36">
        <v>5600</v>
      </c>
      <c r="P9" s="54">
        <f>(O9-N9)/N9*100</f>
        <v>12.470644783593862</v>
      </c>
      <c r="AE9" s="69"/>
      <c r="AF9" s="69"/>
    </row>
    <row r="10" spans="2:32" x14ac:dyDescent="0.25">
      <c r="B10" s="2" t="s">
        <v>4</v>
      </c>
      <c r="C10" s="2">
        <v>15</v>
      </c>
      <c r="D10" s="2" t="s">
        <v>5</v>
      </c>
      <c r="E10" s="2"/>
      <c r="F10" s="2" t="s">
        <v>4</v>
      </c>
      <c r="G10" s="2">
        <v>15</v>
      </c>
      <c r="H10" s="2" t="s">
        <v>5</v>
      </c>
      <c r="I10" s="2"/>
    </row>
    <row r="11" spans="2:32" x14ac:dyDescent="0.25">
      <c r="B11" s="2"/>
      <c r="C11" s="2"/>
      <c r="D11" s="2"/>
      <c r="E11" s="2"/>
      <c r="F11" s="2"/>
      <c r="G11" s="2"/>
      <c r="H11" s="2"/>
      <c r="I11" s="2"/>
    </row>
    <row r="12" spans="2:32" ht="17.25" x14ac:dyDescent="0.25">
      <c r="B12" s="2" t="s">
        <v>6</v>
      </c>
      <c r="C12" s="2">
        <f>(2*C7^3*C9+C10^3*(C8-2*C9))/12</f>
        <v>375130500</v>
      </c>
      <c r="D12" s="2" t="s">
        <v>7</v>
      </c>
      <c r="E12" s="2"/>
      <c r="F12" s="2" t="s">
        <v>6</v>
      </c>
      <c r="G12" s="2">
        <f>(2*G7^3*G9+G10^3*(G8-2*G9))/12</f>
        <v>10157062.5</v>
      </c>
      <c r="H12" s="2" t="s">
        <v>7</v>
      </c>
      <c r="I12" s="82" t="s">
        <v>43</v>
      </c>
      <c r="J12" s="89" t="s">
        <v>20</v>
      </c>
      <c r="K12" s="89"/>
    </row>
    <row r="13" spans="2:32" ht="33" x14ac:dyDescent="0.25">
      <c r="B13" s="2" t="s">
        <v>8</v>
      </c>
      <c r="C13" s="2">
        <f>2*C7*C9+(C8-2*C9)*C10</f>
        <v>24960</v>
      </c>
      <c r="D13" s="2" t="s">
        <v>9</v>
      </c>
      <c r="E13" s="2"/>
      <c r="F13" s="2" t="s">
        <v>8</v>
      </c>
      <c r="G13" s="2">
        <f>2*G7*G9+(G8-2*G9)*G10</f>
        <v>7110</v>
      </c>
      <c r="H13" s="2" t="s">
        <v>9</v>
      </c>
      <c r="I13" s="83"/>
      <c r="J13" s="12" t="s">
        <v>21</v>
      </c>
      <c r="K13" s="12" t="s">
        <v>22</v>
      </c>
    </row>
    <row r="14" spans="2:32" x14ac:dyDescent="0.25">
      <c r="B14" s="2" t="s">
        <v>10</v>
      </c>
      <c r="C14" s="2">
        <f>SQRT(C12/C13)</f>
        <v>122.5939102358803</v>
      </c>
      <c r="D14" s="2" t="s">
        <v>5</v>
      </c>
      <c r="E14" s="2"/>
      <c r="F14" s="2" t="s">
        <v>10</v>
      </c>
      <c r="G14" s="2">
        <f>SQRT(G12/G13)</f>
        <v>37.796297789363955</v>
      </c>
      <c r="H14" s="2" t="s">
        <v>5</v>
      </c>
      <c r="I14" s="45">
        <v>0.3</v>
      </c>
      <c r="J14" s="46">
        <f>AA30</f>
        <v>274.73721104883288</v>
      </c>
      <c r="K14" s="46">
        <f>AC28</f>
        <v>5495.9083482554088</v>
      </c>
    </row>
    <row r="15" spans="2:32" x14ac:dyDescent="0.25">
      <c r="B15" s="2"/>
      <c r="C15" s="2"/>
      <c r="D15" s="2"/>
      <c r="E15" s="2"/>
      <c r="F15" s="2"/>
      <c r="G15" s="2"/>
      <c r="H15" s="2"/>
      <c r="I15" s="45">
        <v>0.7</v>
      </c>
      <c r="J15" s="46">
        <f>AA30</f>
        <v>274.73721104883288</v>
      </c>
      <c r="K15" s="46">
        <f>AC28</f>
        <v>5495.9083482554088</v>
      </c>
    </row>
    <row r="16" spans="2:32" x14ac:dyDescent="0.25">
      <c r="B16" s="2" t="s">
        <v>11</v>
      </c>
      <c r="C16" s="2">
        <v>6000</v>
      </c>
      <c r="D16" s="2" t="s">
        <v>5</v>
      </c>
      <c r="E16" s="2"/>
      <c r="F16" s="2" t="s">
        <v>11</v>
      </c>
      <c r="G16" s="2">
        <v>6000</v>
      </c>
      <c r="H16" s="2" t="s">
        <v>5</v>
      </c>
      <c r="I16" s="2"/>
    </row>
    <row r="17" spans="2:43" x14ac:dyDescent="0.25">
      <c r="B17" s="2" t="s">
        <v>12</v>
      </c>
      <c r="C17" s="2">
        <v>7000</v>
      </c>
      <c r="D17" s="2" t="s">
        <v>5</v>
      </c>
      <c r="E17" s="2"/>
      <c r="F17" s="2" t="s">
        <v>12</v>
      </c>
      <c r="G17" s="2">
        <v>7000</v>
      </c>
      <c r="H17" s="2" t="s">
        <v>5</v>
      </c>
      <c r="I17" s="2"/>
    </row>
    <row r="18" spans="2:43" x14ac:dyDescent="0.25">
      <c r="B18" s="2" t="s">
        <v>13</v>
      </c>
      <c r="C18" s="2">
        <v>8000</v>
      </c>
      <c r="D18" s="2" t="s">
        <v>5</v>
      </c>
      <c r="E18" s="2"/>
      <c r="F18" s="2" t="s">
        <v>13</v>
      </c>
      <c r="G18" s="2">
        <v>8000</v>
      </c>
      <c r="H18" s="2" t="s">
        <v>5</v>
      </c>
      <c r="I18" s="2"/>
    </row>
    <row r="19" spans="2:43" x14ac:dyDescent="0.25">
      <c r="B19" s="2"/>
      <c r="C19" s="2"/>
      <c r="D19" s="2"/>
      <c r="E19" s="2"/>
      <c r="F19" s="2"/>
      <c r="G19" s="2"/>
      <c r="H19" s="2"/>
      <c r="I19" s="2"/>
    </row>
    <row r="20" spans="2:43" x14ac:dyDescent="0.25">
      <c r="B20" s="2" t="s">
        <v>14</v>
      </c>
      <c r="C20" s="2">
        <f>PI()^2*200000*$C$12/C16^2/1000</f>
        <v>20568.831298793619</v>
      </c>
      <c r="D20" s="2" t="s">
        <v>15</v>
      </c>
      <c r="E20" s="2"/>
      <c r="F20" s="2" t="s">
        <v>14</v>
      </c>
      <c r="G20" s="2">
        <f>PI()^2*200000*$G$12/G16^2/1000</f>
        <v>556.92327084522049</v>
      </c>
      <c r="H20" s="2" t="s">
        <v>15</v>
      </c>
      <c r="I20" s="2"/>
    </row>
    <row r="21" spans="2:43" x14ac:dyDescent="0.25">
      <c r="B21" s="2" t="s">
        <v>16</v>
      </c>
      <c r="C21" s="2">
        <f>PI()^2*200000*$C$12/C17^2/1000</f>
        <v>15111.794423603475</v>
      </c>
      <c r="D21" s="2" t="s">
        <v>15</v>
      </c>
      <c r="E21" s="2"/>
      <c r="F21" s="2" t="s">
        <v>16</v>
      </c>
      <c r="G21" s="2">
        <f>PI()^2*200000*$G$12/G17^2/1000</f>
        <v>409.16811735567217</v>
      </c>
      <c r="H21" s="2" t="s">
        <v>15</v>
      </c>
      <c r="I21" s="2"/>
      <c r="V21" s="33"/>
      <c r="W21" s="33"/>
      <c r="X21" s="33"/>
      <c r="Y21" s="33"/>
      <c r="Z21" s="33"/>
      <c r="AA21" s="33"/>
    </row>
    <row r="22" spans="2:43" x14ac:dyDescent="0.25">
      <c r="B22" s="2" t="s">
        <v>17</v>
      </c>
      <c r="C22" s="2">
        <f>PI()^2*200000*$C$12/C18^2/1000</f>
        <v>11569.96760557141</v>
      </c>
      <c r="D22" s="2" t="s">
        <v>15</v>
      </c>
      <c r="E22" s="2"/>
      <c r="F22" s="2" t="s">
        <v>17</v>
      </c>
      <c r="G22" s="2">
        <f>PI()^2*200000*$G$12/G18^2/1000</f>
        <v>313.26933985043655</v>
      </c>
      <c r="H22" s="2" t="s">
        <v>15</v>
      </c>
      <c r="I22" s="2"/>
    </row>
    <row r="23" spans="2:43" x14ac:dyDescent="0.25">
      <c r="B23" s="2"/>
      <c r="C23" s="2"/>
      <c r="D23" s="2"/>
      <c r="E23" s="2"/>
      <c r="F23" s="2"/>
      <c r="G23" s="2"/>
      <c r="H23" s="2"/>
      <c r="I23" s="2"/>
    </row>
    <row r="24" spans="2:43" x14ac:dyDescent="0.25">
      <c r="B24" s="2"/>
      <c r="C24" s="2"/>
      <c r="D24" s="2"/>
      <c r="E24" s="2"/>
      <c r="F24" s="2"/>
      <c r="G24" s="2"/>
      <c r="H24" s="2"/>
      <c r="I24" s="2"/>
    </row>
    <row r="25" spans="2:43" ht="15" customHeight="1" x14ac:dyDescent="0.25">
      <c r="B25" s="3" t="s">
        <v>0</v>
      </c>
      <c r="C25" s="2"/>
      <c r="D25" s="2"/>
      <c r="E25" s="2"/>
      <c r="F25" s="2"/>
      <c r="G25" s="2"/>
      <c r="H25" s="2"/>
      <c r="I25" s="2"/>
      <c r="Q25" s="95" t="s">
        <v>134</v>
      </c>
      <c r="R25" s="95"/>
    </row>
    <row r="26" spans="2:43" ht="15" customHeight="1" x14ac:dyDescent="0.25">
      <c r="B26" s="80" t="s">
        <v>131</v>
      </c>
      <c r="C26" s="80" t="s">
        <v>132</v>
      </c>
      <c r="D26" s="80" t="s">
        <v>18</v>
      </c>
      <c r="E26" s="80" t="s">
        <v>88</v>
      </c>
      <c r="F26" s="80" t="s">
        <v>89</v>
      </c>
      <c r="G26" s="80" t="s">
        <v>99</v>
      </c>
      <c r="H26" s="80" t="s">
        <v>100</v>
      </c>
      <c r="I26" s="80" t="s">
        <v>102</v>
      </c>
      <c r="J26" s="80" t="s">
        <v>101</v>
      </c>
      <c r="K26" s="80" t="s">
        <v>90</v>
      </c>
      <c r="L26" s="80" t="s">
        <v>91</v>
      </c>
      <c r="M26" s="80" t="s">
        <v>92</v>
      </c>
      <c r="N26" s="80" t="s">
        <v>93</v>
      </c>
      <c r="O26" s="80" t="s">
        <v>94</v>
      </c>
      <c r="P26" s="80" t="s">
        <v>107</v>
      </c>
      <c r="Q26" s="87" t="s">
        <v>82</v>
      </c>
      <c r="R26" s="87" t="s">
        <v>83</v>
      </c>
      <c r="S26" s="80" t="s">
        <v>95</v>
      </c>
      <c r="T26" s="80" t="s">
        <v>96</v>
      </c>
      <c r="U26" s="80" t="s">
        <v>103</v>
      </c>
      <c r="V26" s="85" t="s">
        <v>108</v>
      </c>
      <c r="W26" s="80" t="s">
        <v>79</v>
      </c>
      <c r="X26" s="91" t="s">
        <v>97</v>
      </c>
      <c r="Y26" s="80" t="s">
        <v>19</v>
      </c>
      <c r="Z26" s="80" t="s">
        <v>135</v>
      </c>
      <c r="AA26" s="90" t="s">
        <v>20</v>
      </c>
      <c r="AB26" s="90"/>
      <c r="AC26" s="90"/>
      <c r="AD26" s="80" t="s">
        <v>19</v>
      </c>
      <c r="AE26" s="80" t="s">
        <v>98</v>
      </c>
      <c r="AF26" s="80" t="s">
        <v>130</v>
      </c>
      <c r="AG26" s="92"/>
      <c r="AH26" s="92"/>
      <c r="AI26" s="77"/>
      <c r="AO26" s="33"/>
      <c r="AP26" s="33"/>
      <c r="AQ26" s="33"/>
    </row>
    <row r="27" spans="2:43" s="1" customFormat="1" ht="45" customHeight="1" x14ac:dyDescent="0.25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8"/>
      <c r="R27" s="88"/>
      <c r="S27" s="81"/>
      <c r="T27" s="81"/>
      <c r="U27" s="81"/>
      <c r="V27" s="86"/>
      <c r="W27" s="81"/>
      <c r="X27" s="81"/>
      <c r="Y27" s="81"/>
      <c r="Z27" s="81"/>
      <c r="AA27" s="34" t="s">
        <v>106</v>
      </c>
      <c r="AB27" s="34" t="s">
        <v>104</v>
      </c>
      <c r="AC27" s="34" t="s">
        <v>105</v>
      </c>
      <c r="AD27" s="81"/>
      <c r="AE27" s="81"/>
      <c r="AF27" s="81"/>
      <c r="AG27" s="92"/>
      <c r="AH27" s="92"/>
      <c r="AI27" s="27"/>
      <c r="AK27" s="33"/>
      <c r="AO27" s="33"/>
    </row>
    <row r="28" spans="2:43" s="45" customFormat="1" x14ac:dyDescent="0.25">
      <c r="B28" s="43">
        <v>0.3</v>
      </c>
      <c r="C28" s="43">
        <v>0.3</v>
      </c>
      <c r="D28" s="43">
        <v>6000</v>
      </c>
      <c r="E28" s="43">
        <f>(2*($B$28*$C$7)^3*$C$9+($C$10)^3*($C$28*$C$8-2*$C$9))/12</f>
        <v>10157062.5</v>
      </c>
      <c r="F28" s="43">
        <f>2*B28*$C$7*$C$9+(C28*$C$8-2*$C$9)*$C$10</f>
        <v>7110</v>
      </c>
      <c r="G28" s="43">
        <f>($C$7*B28+$C$7)*0.5</f>
        <v>325</v>
      </c>
      <c r="H28" s="43">
        <f>($C$8*C28+$C$8)*0.5</f>
        <v>325</v>
      </c>
      <c r="I28" s="43">
        <f>(2*G28^3*$C$9+$C$10^3*(H28-2*$C$9))/12</f>
        <v>103065656.25</v>
      </c>
      <c r="J28" s="43">
        <f>2*G28*$C$9+(H28-2*$C$9)*$C$10</f>
        <v>16035</v>
      </c>
      <c r="K28" s="44">
        <f t="shared" ref="K28:K60" si="0">SQRT(E28/F28)</f>
        <v>37.796297789363955</v>
      </c>
      <c r="L28" s="44">
        <f>(I28/J28)^0.5</f>
        <v>80.171960589307005</v>
      </c>
      <c r="M28" s="44">
        <f t="shared" ref="M28:M60" si="1">D28/K28</f>
        <v>158.74570661490625</v>
      </c>
      <c r="N28" s="44">
        <f t="shared" ref="N28:N60" si="2">D28/$C$14</f>
        <v>48.942072150692717</v>
      </c>
      <c r="O28" s="44">
        <f t="shared" ref="O28:O60" si="3">D28/L28</f>
        <v>74.83913273290031</v>
      </c>
      <c r="P28" s="78">
        <f t="shared" ref="P28:P60" si="4">1/O28</f>
        <v>1.3361993431551169E-2</v>
      </c>
      <c r="Q28" s="72">
        <v>3746.8</v>
      </c>
      <c r="R28" s="72">
        <v>1902</v>
      </c>
      <c r="S28" s="44">
        <f>R28/Q28</f>
        <v>0.50763318031386784</v>
      </c>
      <c r="T28" s="44">
        <f t="shared" ref="T28:T60" si="5">PI()^2*200000*E28/D28^2/1000</f>
        <v>556.92327084522049</v>
      </c>
      <c r="U28" s="44">
        <f t="shared" ref="U28:U60" si="6">PI()^2*200000*I28/D28^2/1000</f>
        <v>5651.2069695897944</v>
      </c>
      <c r="V28" s="44">
        <f>250*J28/1000</f>
        <v>4008.75</v>
      </c>
      <c r="W28" s="44">
        <f>$C$20</f>
        <v>20568.831298793619</v>
      </c>
      <c r="X28" s="55">
        <v>4.2325999999999997</v>
      </c>
      <c r="Y28" s="44" t="str">
        <f>IF(AND(T28&lt;Q28,Q28&lt;W28),"OK","NOT OK")</f>
        <v>OK</v>
      </c>
      <c r="Z28" s="43" t="s">
        <v>1</v>
      </c>
      <c r="AA28" s="44">
        <f t="shared" ref="AA28:AA60" si="7">IF(M28&lt;=$D$66,0.658^($D$65/(1000*T28/F28))*$D$65,0.877*(1000*T28)/F28)*F28/1000</f>
        <v>488.42170853125845</v>
      </c>
      <c r="AB28" s="44">
        <f t="shared" ref="AB28:AB60" si="8">IF(O28&lt;=$D$66,0.658^($D$65/(1000*U28/J28))*$D$65,0.877*(1000*U28)/J28)*J28/1000</f>
        <v>2978.9648363083807</v>
      </c>
      <c r="AC28" s="44">
        <f t="shared" ref="AC28:AC60" si="9">IF(N28&lt;=$D$66,0.658^($D$65/(1000*W28/$C$13))*$D$65,0.877*(1000*W28)/$C$13)*$C$13/1000</f>
        <v>5495.9083482554088</v>
      </c>
      <c r="AD28" s="44" t="str">
        <f>IF(AND(AA28&lt;R28,R28&lt;AC28),"OK","NOT OK")</f>
        <v>OK</v>
      </c>
      <c r="AE28" s="41">
        <f t="shared" ref="AE28:AE60" si="10">R28/AB28</f>
        <v>0.63847682148440976</v>
      </c>
      <c r="AF28" s="70">
        <f>(0.2752+2.1*B28+0.21*C28-1.215*B28*B28-16.5*P28)*AB28</f>
        <v>1901.7029581664738</v>
      </c>
      <c r="AG28" s="78"/>
      <c r="AI28" s="48"/>
      <c r="AK28" s="47"/>
      <c r="AO28" s="47"/>
    </row>
    <row r="29" spans="2:43" s="45" customFormat="1" x14ac:dyDescent="0.25">
      <c r="B29" s="48">
        <v>0.3</v>
      </c>
      <c r="C29" s="48">
        <v>0.3</v>
      </c>
      <c r="D29" s="48">
        <v>7000</v>
      </c>
      <c r="E29" s="48">
        <f>E28</f>
        <v>10157062.5</v>
      </c>
      <c r="F29" s="48">
        <f>F28</f>
        <v>7110</v>
      </c>
      <c r="G29" s="48">
        <f t="shared" ref="G29:G60" si="11">($C$7*B29+$C$7)*0.5</f>
        <v>325</v>
      </c>
      <c r="H29" s="48">
        <f t="shared" ref="H29:H60" si="12">($C$8*C29+$C$8)*0.5</f>
        <v>325</v>
      </c>
      <c r="I29" s="48">
        <f t="shared" ref="I29:I60" si="13">(2*G29^3*$C$9+$C$10^3*(H29-2*$C$9))/12</f>
        <v>103065656.25</v>
      </c>
      <c r="J29" s="48">
        <f t="shared" ref="J29:J60" si="14">2*G29*$C$9+(H29-2*$C$9)*$C$10</f>
        <v>16035</v>
      </c>
      <c r="K29" s="41">
        <f t="shared" si="0"/>
        <v>37.796297789363955</v>
      </c>
      <c r="L29" s="41">
        <f t="shared" ref="L29:L60" si="15">(I29/J29)^0.5</f>
        <v>80.171960589307005</v>
      </c>
      <c r="M29" s="41">
        <f t="shared" si="1"/>
        <v>185.20332438405728</v>
      </c>
      <c r="N29" s="41">
        <f t="shared" si="2"/>
        <v>57.099084175808166</v>
      </c>
      <c r="O29" s="41">
        <f t="shared" si="3"/>
        <v>87.312321521717038</v>
      </c>
      <c r="P29" s="78">
        <f t="shared" si="4"/>
        <v>1.1453137227043858E-2</v>
      </c>
      <c r="Q29" s="73">
        <v>2761</v>
      </c>
      <c r="R29" s="73">
        <v>1835</v>
      </c>
      <c r="S29" s="41">
        <f t="shared" ref="S29:S60" si="16">R29/Q29</f>
        <v>0.6646142701919594</v>
      </c>
      <c r="T29" s="41">
        <f t="shared" si="5"/>
        <v>409.16811735567217</v>
      </c>
      <c r="U29" s="41">
        <f t="shared" si="6"/>
        <v>4151.9071613312772</v>
      </c>
      <c r="V29" s="41">
        <f t="shared" ref="V29:V60" si="17">250*J29/1000</f>
        <v>4008.75</v>
      </c>
      <c r="W29" s="41">
        <f>$C$21</f>
        <v>15111.794423603475</v>
      </c>
      <c r="X29" s="28">
        <v>9.1800999999999995</v>
      </c>
      <c r="Y29" s="41" t="str">
        <f>IF(AND(T29&lt;Q29,Q29&lt;W29),"OK","NOT OK")</f>
        <v>OK</v>
      </c>
      <c r="Z29" s="48" t="s">
        <v>1</v>
      </c>
      <c r="AA29" s="41">
        <f t="shared" si="7"/>
        <v>358.8404389209245</v>
      </c>
      <c r="AB29" s="41">
        <f t="shared" si="8"/>
        <v>2676.1004531637777</v>
      </c>
      <c r="AC29" s="41">
        <f t="shared" si="9"/>
        <v>5249.5970674026294</v>
      </c>
      <c r="AD29" s="41" t="str">
        <f>IF(AND(AA29&lt;R29,R29&lt;AC29),"OK","NOT OK")</f>
        <v>OK</v>
      </c>
      <c r="AE29" s="41">
        <f t="shared" si="10"/>
        <v>0.68569922247522508</v>
      </c>
      <c r="AF29" s="70">
        <f t="shared" ref="AF29:AF60" si="18">(0.2752+2.1*B29+0.21*C29-1.215*B29*B29-16.5*P29)*AB29</f>
        <v>1792.648069762967</v>
      </c>
      <c r="AG29" s="78"/>
      <c r="AI29" s="48"/>
      <c r="AK29" s="47"/>
      <c r="AO29" s="47"/>
      <c r="AP29" s="47"/>
      <c r="AQ29" s="47"/>
    </row>
    <row r="30" spans="2:43" s="45" customFormat="1" x14ac:dyDescent="0.25">
      <c r="B30" s="48">
        <v>0.3</v>
      </c>
      <c r="C30" s="48">
        <v>0.3</v>
      </c>
      <c r="D30" s="48">
        <v>8000</v>
      </c>
      <c r="E30" s="48">
        <f>E28</f>
        <v>10157062.5</v>
      </c>
      <c r="F30" s="48">
        <f>F29</f>
        <v>7110</v>
      </c>
      <c r="G30" s="48">
        <f t="shared" si="11"/>
        <v>325</v>
      </c>
      <c r="H30" s="48">
        <f t="shared" si="12"/>
        <v>325</v>
      </c>
      <c r="I30" s="48">
        <f t="shared" si="13"/>
        <v>103065656.25</v>
      </c>
      <c r="J30" s="48">
        <f t="shared" si="14"/>
        <v>16035</v>
      </c>
      <c r="K30" s="41">
        <f t="shared" si="0"/>
        <v>37.796297789363955</v>
      </c>
      <c r="L30" s="41">
        <f t="shared" si="15"/>
        <v>80.171960589307005</v>
      </c>
      <c r="M30" s="41">
        <f t="shared" si="1"/>
        <v>211.66094215320834</v>
      </c>
      <c r="N30" s="41">
        <f t="shared" si="2"/>
        <v>65.256096200923622</v>
      </c>
      <c r="O30" s="41">
        <f t="shared" si="3"/>
        <v>99.785510310533752</v>
      </c>
      <c r="P30" s="78">
        <f t="shared" si="4"/>
        <v>1.0021495073663376E-2</v>
      </c>
      <c r="Q30" s="73">
        <v>2118.1</v>
      </c>
      <c r="R30" s="73">
        <v>1647</v>
      </c>
      <c r="S30" s="41">
        <f t="shared" si="16"/>
        <v>0.77758368348992024</v>
      </c>
      <c r="T30" s="41">
        <f t="shared" si="5"/>
        <v>313.26933985043655</v>
      </c>
      <c r="U30" s="41">
        <f t="shared" si="6"/>
        <v>3178.8039203942594</v>
      </c>
      <c r="V30" s="41">
        <f t="shared" si="17"/>
        <v>4008.75</v>
      </c>
      <c r="W30" s="41">
        <f>$C$22</f>
        <v>11569.96760557141</v>
      </c>
      <c r="X30" s="32">
        <v>19.925999999999998</v>
      </c>
      <c r="Y30" s="41" t="str">
        <f>IF(AND(T30&lt;Q30,Q30&lt;W30),"OK","NOT OK")</f>
        <v>OK</v>
      </c>
      <c r="Z30" s="48" t="s">
        <v>1</v>
      </c>
      <c r="AA30" s="41">
        <f t="shared" si="7"/>
        <v>274.73721104883288</v>
      </c>
      <c r="AB30" s="41">
        <f t="shared" si="8"/>
        <v>2364.6992476721557</v>
      </c>
      <c r="AC30" s="41">
        <f t="shared" si="9"/>
        <v>4979.0769945126822</v>
      </c>
      <c r="AD30" s="41" t="str">
        <f>IF(AND(AA30&lt;R30,R30&lt;AC30),"OK","NOT OK")</f>
        <v>OK</v>
      </c>
      <c r="AE30" s="41">
        <f t="shared" si="10"/>
        <v>0.69649449147553577</v>
      </c>
      <c r="AF30" s="70">
        <f t="shared" si="18"/>
        <v>1639.907888152738</v>
      </c>
      <c r="AG30" s="78"/>
      <c r="AI30" s="48"/>
      <c r="AK30" s="47"/>
      <c r="AL30" s="47"/>
      <c r="AM30" s="47"/>
      <c r="AN30" s="47"/>
      <c r="AO30" s="47"/>
      <c r="AP30" s="47"/>
      <c r="AQ30" s="47"/>
    </row>
    <row r="31" spans="2:43" s="45" customFormat="1" hidden="1" x14ac:dyDescent="0.25">
      <c r="B31" s="48">
        <v>0.4</v>
      </c>
      <c r="C31" s="48">
        <v>0.4</v>
      </c>
      <c r="D31" s="48">
        <v>6000</v>
      </c>
      <c r="E31" s="48">
        <f>(2*($B$31*$C$7)^3*$C$9+($C$10)^3*($C$31*$C$8-2*$C$9))/12</f>
        <v>24046125</v>
      </c>
      <c r="F31" s="48">
        <f>2*B31*$C$7*$C$9+(C31*$C$8-2*$C$9)*$C$10</f>
        <v>9660</v>
      </c>
      <c r="G31" s="48">
        <f t="shared" si="11"/>
        <v>350</v>
      </c>
      <c r="H31" s="48">
        <f t="shared" si="12"/>
        <v>350</v>
      </c>
      <c r="I31" s="48">
        <f t="shared" si="13"/>
        <v>128713312.5</v>
      </c>
      <c r="J31" s="48">
        <f t="shared" si="14"/>
        <v>17310</v>
      </c>
      <c r="K31" s="41">
        <f t="shared" si="0"/>
        <v>49.892353065474254</v>
      </c>
      <c r="L31" s="41">
        <f t="shared" si="15"/>
        <v>86.230955750449894</v>
      </c>
      <c r="M31" s="41">
        <f t="shared" si="1"/>
        <v>120.25891006034807</v>
      </c>
      <c r="N31" s="41">
        <f t="shared" si="2"/>
        <v>48.942072150692717</v>
      </c>
      <c r="O31" s="41">
        <f t="shared" si="3"/>
        <v>69.580580984905708</v>
      </c>
      <c r="P31" s="78">
        <f t="shared" si="4"/>
        <v>1.4371825958408318E-2</v>
      </c>
      <c r="Q31" s="41"/>
      <c r="R31" s="41"/>
      <c r="S31" s="41"/>
      <c r="T31" s="41">
        <f t="shared" si="5"/>
        <v>1318.4763396063604</v>
      </c>
      <c r="U31" s="41">
        <f t="shared" si="6"/>
        <v>7057.4970862710552</v>
      </c>
      <c r="V31" s="41">
        <f t="shared" si="17"/>
        <v>4327.5</v>
      </c>
      <c r="W31" s="41">
        <f>$C$20</f>
        <v>20568.831298793619</v>
      </c>
      <c r="X31" s="76"/>
      <c r="Y31" s="41"/>
      <c r="Z31" s="48"/>
      <c r="AA31" s="41">
        <f t="shared" si="7"/>
        <v>1121.9379196296868</v>
      </c>
      <c r="AB31" s="41">
        <f t="shared" si="8"/>
        <v>3347.9367432003933</v>
      </c>
      <c r="AC31" s="41">
        <f t="shared" si="9"/>
        <v>5495.9083482554088</v>
      </c>
      <c r="AD31" s="41"/>
      <c r="AE31" s="41">
        <f t="shared" si="10"/>
        <v>0</v>
      </c>
      <c r="AF31" s="70">
        <f t="shared" si="18"/>
        <v>2570.0934303826552</v>
      </c>
      <c r="AG31" s="78"/>
      <c r="AI31" s="48"/>
      <c r="AK31" s="47"/>
      <c r="AL31" s="47"/>
      <c r="AM31" s="47"/>
      <c r="AN31" s="47"/>
      <c r="AO31" s="47"/>
      <c r="AP31" s="47"/>
      <c r="AQ31" s="47"/>
    </row>
    <row r="32" spans="2:43" s="45" customFormat="1" hidden="1" x14ac:dyDescent="0.25">
      <c r="B32" s="48">
        <v>0.4</v>
      </c>
      <c r="C32" s="48">
        <v>0.4</v>
      </c>
      <c r="D32" s="48">
        <v>7000</v>
      </c>
      <c r="E32" s="48">
        <f>E31</f>
        <v>24046125</v>
      </c>
      <c r="F32" s="48">
        <f t="shared" ref="F32:F33" si="19">F31</f>
        <v>9660</v>
      </c>
      <c r="G32" s="48">
        <f t="shared" si="11"/>
        <v>350</v>
      </c>
      <c r="H32" s="48">
        <f t="shared" si="12"/>
        <v>350</v>
      </c>
      <c r="I32" s="48">
        <f t="shared" si="13"/>
        <v>128713312.5</v>
      </c>
      <c r="J32" s="48">
        <f t="shared" si="14"/>
        <v>17310</v>
      </c>
      <c r="K32" s="41">
        <f t="shared" si="0"/>
        <v>49.892353065474254</v>
      </c>
      <c r="L32" s="41">
        <f t="shared" si="15"/>
        <v>86.230955750449894</v>
      </c>
      <c r="M32" s="41">
        <f t="shared" si="1"/>
        <v>140.30206173707276</v>
      </c>
      <c r="N32" s="41">
        <f t="shared" si="2"/>
        <v>57.099084175808166</v>
      </c>
      <c r="O32" s="41">
        <f t="shared" si="3"/>
        <v>81.177344482389998</v>
      </c>
      <c r="P32" s="78">
        <f t="shared" si="4"/>
        <v>1.2318707964349985E-2</v>
      </c>
      <c r="Q32" s="41"/>
      <c r="R32" s="41"/>
      <c r="S32" s="41"/>
      <c r="T32" s="41">
        <f t="shared" si="5"/>
        <v>968.67649440467289</v>
      </c>
      <c r="U32" s="41">
        <f t="shared" si="6"/>
        <v>5185.0999001175096</v>
      </c>
      <c r="V32" s="41">
        <f t="shared" si="17"/>
        <v>4327.5</v>
      </c>
      <c r="W32" s="41">
        <f>$C$21</f>
        <v>15111.794423603475</v>
      </c>
      <c r="X32" s="76"/>
      <c r="Y32" s="41"/>
      <c r="Z32" s="48"/>
      <c r="AA32" s="41">
        <f t="shared" si="7"/>
        <v>849.5292855928983</v>
      </c>
      <c r="AB32" s="41">
        <f t="shared" si="8"/>
        <v>3051.6017807152029</v>
      </c>
      <c r="AC32" s="41">
        <f t="shared" si="9"/>
        <v>5249.5970674026294</v>
      </c>
      <c r="AD32" s="41"/>
      <c r="AE32" s="41">
        <f t="shared" si="10"/>
        <v>0</v>
      </c>
      <c r="AF32" s="70">
        <f t="shared" si="18"/>
        <v>2445.9849151206413</v>
      </c>
      <c r="AG32" s="78"/>
      <c r="AI32" s="48"/>
      <c r="AK32" s="47"/>
      <c r="AL32" s="47"/>
      <c r="AM32" s="47"/>
      <c r="AN32" s="47"/>
      <c r="AO32" s="47"/>
      <c r="AP32" s="47"/>
      <c r="AQ32" s="47"/>
    </row>
    <row r="33" spans="2:43" s="45" customFormat="1" hidden="1" x14ac:dyDescent="0.25">
      <c r="B33" s="48">
        <v>0.4</v>
      </c>
      <c r="C33" s="48">
        <v>0.4</v>
      </c>
      <c r="D33" s="48">
        <v>8000</v>
      </c>
      <c r="E33" s="48">
        <f>E32</f>
        <v>24046125</v>
      </c>
      <c r="F33" s="48">
        <f t="shared" si="19"/>
        <v>9660</v>
      </c>
      <c r="G33" s="48">
        <f t="shared" si="11"/>
        <v>350</v>
      </c>
      <c r="H33" s="48">
        <f t="shared" si="12"/>
        <v>350</v>
      </c>
      <c r="I33" s="48">
        <f t="shared" si="13"/>
        <v>128713312.5</v>
      </c>
      <c r="J33" s="48">
        <f t="shared" si="14"/>
        <v>17310</v>
      </c>
      <c r="K33" s="41">
        <f t="shared" si="0"/>
        <v>49.892353065474254</v>
      </c>
      <c r="L33" s="41">
        <f t="shared" si="15"/>
        <v>86.230955750449894</v>
      </c>
      <c r="M33" s="41">
        <f t="shared" si="1"/>
        <v>160.34521341379744</v>
      </c>
      <c r="N33" s="41">
        <f t="shared" si="2"/>
        <v>65.256096200923622</v>
      </c>
      <c r="O33" s="41">
        <f t="shared" si="3"/>
        <v>92.774107979874287</v>
      </c>
      <c r="P33" s="78">
        <f t="shared" si="4"/>
        <v>1.0778869468806237E-2</v>
      </c>
      <c r="Q33" s="41"/>
      <c r="R33" s="41"/>
      <c r="S33" s="41"/>
      <c r="T33" s="41">
        <f t="shared" si="5"/>
        <v>741.64294102857764</v>
      </c>
      <c r="U33" s="41">
        <f t="shared" si="6"/>
        <v>3969.8421110274685</v>
      </c>
      <c r="V33" s="41">
        <f t="shared" si="17"/>
        <v>4327.5</v>
      </c>
      <c r="W33" s="41">
        <f>$C$22</f>
        <v>11569.96760557141</v>
      </c>
      <c r="X33" s="76"/>
      <c r="Y33" s="41"/>
      <c r="Z33" s="48"/>
      <c r="AA33" s="41">
        <f t="shared" si="7"/>
        <v>650.42085928206279</v>
      </c>
      <c r="AB33" s="41">
        <f t="shared" si="8"/>
        <v>2742.1187768523851</v>
      </c>
      <c r="AC33" s="41">
        <f t="shared" si="9"/>
        <v>4979.0769945126822</v>
      </c>
      <c r="AD33" s="41"/>
      <c r="AE33" s="41">
        <f t="shared" si="10"/>
        <v>0</v>
      </c>
      <c r="AF33" s="70">
        <f t="shared" si="18"/>
        <v>2267.5914309809787</v>
      </c>
      <c r="AG33" s="78"/>
      <c r="AI33" s="48"/>
      <c r="AK33" s="47"/>
      <c r="AL33" s="47"/>
      <c r="AM33" s="47"/>
      <c r="AN33" s="47"/>
      <c r="AO33" s="47"/>
      <c r="AP33" s="47"/>
      <c r="AQ33" s="47"/>
    </row>
    <row r="34" spans="2:43" s="45" customFormat="1" x14ac:dyDescent="0.25">
      <c r="B34" s="39">
        <v>0.3</v>
      </c>
      <c r="C34" s="39">
        <v>0.5</v>
      </c>
      <c r="D34" s="48">
        <v>6000</v>
      </c>
      <c r="E34" s="48">
        <f>(2*($B$34*$C$7)^3*$C$9+($C$10)^3*($C$34*$C$8-2*$C$9))/12</f>
        <v>10185187.5</v>
      </c>
      <c r="F34" s="48">
        <f>2*B28*$C$7*$C$9+(C34*$C$8-2*$C$9)*$C$10</f>
        <v>8610</v>
      </c>
      <c r="G34" s="48">
        <f t="shared" si="11"/>
        <v>325</v>
      </c>
      <c r="H34" s="48">
        <f t="shared" si="12"/>
        <v>375</v>
      </c>
      <c r="I34" s="48">
        <f>(2*G34^3*$C$9+$C$10^3*(H34-2*$C$9))/12</f>
        <v>103079718.75</v>
      </c>
      <c r="J34" s="48">
        <f t="shared" si="14"/>
        <v>16785</v>
      </c>
      <c r="K34" s="41">
        <f t="shared" si="0"/>
        <v>34.39401992020963</v>
      </c>
      <c r="L34" s="41">
        <f t="shared" si="15"/>
        <v>78.36568599670197</v>
      </c>
      <c r="M34" s="41">
        <f t="shared" si="1"/>
        <v>174.44893077108594</v>
      </c>
      <c r="N34" s="41">
        <f t="shared" si="2"/>
        <v>48.942072150692717</v>
      </c>
      <c r="O34" s="41">
        <f t="shared" si="3"/>
        <v>76.564122723975274</v>
      </c>
      <c r="P34" s="78">
        <f t="shared" si="4"/>
        <v>1.3060947666116995E-2</v>
      </c>
      <c r="Q34" s="73">
        <v>3753.1</v>
      </c>
      <c r="R34" s="73">
        <v>2260</v>
      </c>
      <c r="S34" s="41">
        <f t="shared" si="16"/>
        <v>0.60216887373104899</v>
      </c>
      <c r="T34" s="41">
        <f t="shared" si="5"/>
        <v>558.46539653289062</v>
      </c>
      <c r="U34" s="41">
        <f t="shared" si="6"/>
        <v>5651.9780324336289</v>
      </c>
      <c r="V34" s="41">
        <f t="shared" si="17"/>
        <v>4196.25</v>
      </c>
      <c r="W34" s="41">
        <f>$C$20</f>
        <v>20568.831298793619</v>
      </c>
      <c r="X34" s="28">
        <v>6.6275000000000004</v>
      </c>
      <c r="Y34" s="41" t="str">
        <f t="shared" ref="Y34:Y54" si="20">IF(AND(T34&lt;Q34,Q34&lt;W34),"OK","NOT OK")</f>
        <v>OK</v>
      </c>
      <c r="Z34" s="48" t="s">
        <v>1</v>
      </c>
      <c r="AA34" s="41">
        <f t="shared" si="7"/>
        <v>489.7741527593451</v>
      </c>
      <c r="AB34" s="41">
        <f t="shared" si="8"/>
        <v>3075.424952524364</v>
      </c>
      <c r="AC34" s="41">
        <f t="shared" si="9"/>
        <v>5495.9083482554088</v>
      </c>
      <c r="AD34" s="41" t="str">
        <f t="shared" ref="AD34:AD54" si="21">IF(AND(AA34&lt;R34,R34&lt;AC34),"OK","NOT OK")</f>
        <v>OK</v>
      </c>
      <c r="AE34" s="41">
        <f t="shared" si="10"/>
        <v>0.73485779522759986</v>
      </c>
      <c r="AF34" s="70">
        <f t="shared" si="18"/>
        <v>2107.7251566077211</v>
      </c>
      <c r="AG34" s="78"/>
      <c r="AI34" s="48"/>
      <c r="AK34" s="47"/>
      <c r="AL34" s="47"/>
      <c r="AM34" s="47"/>
      <c r="AN34" s="47"/>
      <c r="AO34" s="47"/>
      <c r="AP34" s="47"/>
      <c r="AQ34" s="47"/>
    </row>
    <row r="35" spans="2:43" s="45" customFormat="1" x14ac:dyDescent="0.25">
      <c r="B35" s="39">
        <v>0.3</v>
      </c>
      <c r="C35" s="39">
        <v>0.5</v>
      </c>
      <c r="D35" s="48">
        <v>7000</v>
      </c>
      <c r="E35" s="48">
        <f>E34</f>
        <v>10185187.5</v>
      </c>
      <c r="F35" s="48">
        <f>F34</f>
        <v>8610</v>
      </c>
      <c r="G35" s="48">
        <f t="shared" si="11"/>
        <v>325</v>
      </c>
      <c r="H35" s="48">
        <f t="shared" si="12"/>
        <v>375</v>
      </c>
      <c r="I35" s="48">
        <f t="shared" si="13"/>
        <v>103079718.75</v>
      </c>
      <c r="J35" s="48">
        <f t="shared" si="14"/>
        <v>16785</v>
      </c>
      <c r="K35" s="41">
        <f t="shared" si="0"/>
        <v>34.39401992020963</v>
      </c>
      <c r="L35" s="41">
        <f t="shared" si="15"/>
        <v>78.36568599670197</v>
      </c>
      <c r="M35" s="41">
        <f t="shared" si="1"/>
        <v>203.52375256626692</v>
      </c>
      <c r="N35" s="41">
        <f t="shared" si="2"/>
        <v>57.099084175808166</v>
      </c>
      <c r="O35" s="41">
        <f t="shared" si="3"/>
        <v>89.324809844637812</v>
      </c>
      <c r="P35" s="78">
        <f t="shared" si="4"/>
        <v>1.1195097999528853E-2</v>
      </c>
      <c r="Q35" s="73">
        <v>2765.2</v>
      </c>
      <c r="R35" s="73">
        <v>2015</v>
      </c>
      <c r="S35" s="41">
        <f t="shared" si="16"/>
        <v>0.72869955156950672</v>
      </c>
      <c r="T35" s="41">
        <f t="shared" si="5"/>
        <v>410.30110765681758</v>
      </c>
      <c r="U35" s="41">
        <f t="shared" si="6"/>
        <v>4152.4736564818504</v>
      </c>
      <c r="V35" s="41">
        <f t="shared" si="17"/>
        <v>4196.25</v>
      </c>
      <c r="W35" s="41">
        <f>$C$21</f>
        <v>15111.794423603475</v>
      </c>
      <c r="X35" s="28">
        <v>13.996</v>
      </c>
      <c r="Y35" s="41" t="str">
        <f t="shared" si="20"/>
        <v>OK</v>
      </c>
      <c r="Z35" s="48" t="s">
        <v>1</v>
      </c>
      <c r="AA35" s="41">
        <f t="shared" si="7"/>
        <v>359.83407141502897</v>
      </c>
      <c r="AB35" s="41">
        <f t="shared" si="8"/>
        <v>2748.9759664652706</v>
      </c>
      <c r="AC35" s="41">
        <f t="shared" si="9"/>
        <v>5249.5970674026294</v>
      </c>
      <c r="AD35" s="41" t="str">
        <f t="shared" si="21"/>
        <v>OK</v>
      </c>
      <c r="AE35" s="41">
        <f t="shared" si="10"/>
        <v>0.73300022429477896</v>
      </c>
      <c r="AF35" s="70">
        <f t="shared" si="18"/>
        <v>1968.6265862319231</v>
      </c>
      <c r="AG35" s="78"/>
      <c r="AI35" s="48"/>
      <c r="AK35" s="47"/>
      <c r="AL35" s="47"/>
      <c r="AM35" s="47"/>
      <c r="AN35" s="47"/>
      <c r="AO35" s="47"/>
      <c r="AP35" s="47"/>
      <c r="AQ35" s="47"/>
    </row>
    <row r="36" spans="2:43" s="45" customFormat="1" x14ac:dyDescent="0.25">
      <c r="B36" s="39">
        <v>0.3</v>
      </c>
      <c r="C36" s="39">
        <v>0.5</v>
      </c>
      <c r="D36" s="48">
        <v>8000</v>
      </c>
      <c r="E36" s="48">
        <f>E34</f>
        <v>10185187.5</v>
      </c>
      <c r="F36" s="48">
        <f>F35</f>
        <v>8610</v>
      </c>
      <c r="G36" s="48">
        <f t="shared" si="11"/>
        <v>325</v>
      </c>
      <c r="H36" s="48">
        <f t="shared" si="12"/>
        <v>375</v>
      </c>
      <c r="I36" s="48">
        <f t="shared" si="13"/>
        <v>103079718.75</v>
      </c>
      <c r="J36" s="48">
        <f t="shared" si="14"/>
        <v>16785</v>
      </c>
      <c r="K36" s="41">
        <f t="shared" si="0"/>
        <v>34.39401992020963</v>
      </c>
      <c r="L36" s="41">
        <f t="shared" si="15"/>
        <v>78.36568599670197</v>
      </c>
      <c r="M36" s="41">
        <f t="shared" si="1"/>
        <v>232.5985743614479</v>
      </c>
      <c r="N36" s="41">
        <f t="shared" si="2"/>
        <v>65.256096200923622</v>
      </c>
      <c r="O36" s="41">
        <f t="shared" si="3"/>
        <v>102.08549696530036</v>
      </c>
      <c r="P36" s="78">
        <f t="shared" si="4"/>
        <v>9.7957107495877452E-3</v>
      </c>
      <c r="Q36" s="73">
        <v>2121.1</v>
      </c>
      <c r="R36" s="73">
        <v>1701</v>
      </c>
      <c r="S36" s="41">
        <f t="shared" si="16"/>
        <v>0.80194238838338605</v>
      </c>
      <c r="T36" s="41">
        <f t="shared" si="5"/>
        <v>314.13678554975098</v>
      </c>
      <c r="U36" s="41">
        <f t="shared" si="6"/>
        <v>3179.2376432439164</v>
      </c>
      <c r="V36" s="41">
        <f t="shared" si="17"/>
        <v>4196.25</v>
      </c>
      <c r="W36" s="41">
        <f>$C$22</f>
        <v>11569.96760557141</v>
      </c>
      <c r="X36" s="32">
        <v>22.715</v>
      </c>
      <c r="Y36" s="41" t="str">
        <f t="shared" si="20"/>
        <v>OK</v>
      </c>
      <c r="Z36" s="48" t="s">
        <v>1</v>
      </c>
      <c r="AA36" s="41">
        <f t="shared" si="7"/>
        <v>275.4979609271316</v>
      </c>
      <c r="AB36" s="41">
        <f t="shared" si="8"/>
        <v>2415.1226135548491</v>
      </c>
      <c r="AC36" s="41">
        <f t="shared" si="9"/>
        <v>4979.0769945126822</v>
      </c>
      <c r="AD36" s="41" t="str">
        <f t="shared" si="21"/>
        <v>OK</v>
      </c>
      <c r="AE36" s="41">
        <f t="shared" si="10"/>
        <v>0.70431206699533855</v>
      </c>
      <c r="AF36" s="70">
        <f t="shared" si="18"/>
        <v>1785.3088043925532</v>
      </c>
      <c r="AG36" s="78"/>
      <c r="AI36" s="48"/>
      <c r="AK36" s="47"/>
      <c r="AL36" s="47"/>
      <c r="AM36" s="47"/>
      <c r="AN36" s="47"/>
      <c r="AO36" s="47"/>
      <c r="AP36" s="47"/>
      <c r="AQ36" s="47"/>
    </row>
    <row r="37" spans="2:43" s="45" customFormat="1" x14ac:dyDescent="0.25">
      <c r="B37" s="39">
        <v>0.3</v>
      </c>
      <c r="C37" s="39">
        <v>0.7</v>
      </c>
      <c r="D37" s="48">
        <v>6000</v>
      </c>
      <c r="E37" s="48">
        <f>(2*($B$28*$C$7)^3*$C$9+($C$10)^3*($C$37*$C$8-2*$C$9))/12</f>
        <v>10213312.5</v>
      </c>
      <c r="F37" s="48">
        <f>2*B28*$C$7*$C$9+(C37*$C$8-2*$C$9)*$C$10</f>
        <v>10110</v>
      </c>
      <c r="G37" s="48">
        <f t="shared" si="11"/>
        <v>325</v>
      </c>
      <c r="H37" s="48">
        <f t="shared" si="12"/>
        <v>425</v>
      </c>
      <c r="I37" s="48">
        <f t="shared" si="13"/>
        <v>103093781.25</v>
      </c>
      <c r="J37" s="48">
        <f t="shared" si="14"/>
        <v>17535</v>
      </c>
      <c r="K37" s="41">
        <f t="shared" si="0"/>
        <v>31.783940012685186</v>
      </c>
      <c r="L37" s="41">
        <f t="shared" si="15"/>
        <v>76.676688668170087</v>
      </c>
      <c r="M37" s="41">
        <f t="shared" si="1"/>
        <v>188.7745823080889</v>
      </c>
      <c r="N37" s="41">
        <f t="shared" si="2"/>
        <v>48.942072150692717</v>
      </c>
      <c r="O37" s="41">
        <f t="shared" si="3"/>
        <v>78.250640503868169</v>
      </c>
      <c r="P37" s="78">
        <f t="shared" si="4"/>
        <v>1.2779448111361683E-2</v>
      </c>
      <c r="Q37" s="73">
        <v>3756.3</v>
      </c>
      <c r="R37" s="73">
        <v>2462</v>
      </c>
      <c r="S37" s="41">
        <f t="shared" si="16"/>
        <v>0.65543220722519502</v>
      </c>
      <c r="T37" s="41">
        <f t="shared" si="5"/>
        <v>560.00752222056076</v>
      </c>
      <c r="U37" s="41">
        <f t="shared" si="6"/>
        <v>5652.7490952774642</v>
      </c>
      <c r="V37" s="41">
        <f t="shared" si="17"/>
        <v>4383.75</v>
      </c>
      <c r="W37" s="41">
        <f>$C$20</f>
        <v>20568.831298793619</v>
      </c>
      <c r="X37" s="27">
        <v>8.93</v>
      </c>
      <c r="Y37" s="41" t="str">
        <f t="shared" si="20"/>
        <v>OK</v>
      </c>
      <c r="Z37" s="48" t="s">
        <v>1</v>
      </c>
      <c r="AA37" s="41">
        <f t="shared" si="7"/>
        <v>491.12659698743181</v>
      </c>
      <c r="AB37" s="41">
        <f t="shared" si="8"/>
        <v>3168.6813971660627</v>
      </c>
      <c r="AC37" s="41">
        <f t="shared" si="9"/>
        <v>5495.9083482554088</v>
      </c>
      <c r="AD37" s="41" t="str">
        <f t="shared" si="21"/>
        <v>OK</v>
      </c>
      <c r="AE37" s="41">
        <f t="shared" si="10"/>
        <v>0.77697934610968167</v>
      </c>
      <c r="AF37" s="70">
        <f t="shared" si="18"/>
        <v>2319.4402636254304</v>
      </c>
      <c r="AG37" s="78"/>
      <c r="AI37" s="48"/>
      <c r="AK37" s="47"/>
      <c r="AL37" s="47"/>
      <c r="AM37" s="47"/>
      <c r="AN37" s="47"/>
      <c r="AO37" s="47"/>
      <c r="AP37" s="47"/>
      <c r="AQ37" s="47"/>
    </row>
    <row r="38" spans="2:43" s="45" customFormat="1" x14ac:dyDescent="0.25">
      <c r="B38" s="39">
        <v>0.3</v>
      </c>
      <c r="C38" s="39">
        <v>0.7</v>
      </c>
      <c r="D38" s="48">
        <v>7000</v>
      </c>
      <c r="E38" s="48">
        <f>E37</f>
        <v>10213312.5</v>
      </c>
      <c r="F38" s="48">
        <f>F37</f>
        <v>10110</v>
      </c>
      <c r="G38" s="48">
        <f t="shared" si="11"/>
        <v>325</v>
      </c>
      <c r="H38" s="48">
        <f t="shared" si="12"/>
        <v>425</v>
      </c>
      <c r="I38" s="48">
        <f t="shared" si="13"/>
        <v>103093781.25</v>
      </c>
      <c r="J38" s="48">
        <f t="shared" si="14"/>
        <v>17535</v>
      </c>
      <c r="K38" s="41">
        <f t="shared" si="0"/>
        <v>31.783940012685186</v>
      </c>
      <c r="L38" s="41">
        <f t="shared" si="15"/>
        <v>76.676688668170087</v>
      </c>
      <c r="M38" s="41">
        <f t="shared" si="1"/>
        <v>220.23701269277041</v>
      </c>
      <c r="N38" s="41">
        <f t="shared" si="2"/>
        <v>57.099084175808166</v>
      </c>
      <c r="O38" s="41">
        <f t="shared" si="3"/>
        <v>91.292413921179531</v>
      </c>
      <c r="P38" s="78">
        <f t="shared" si="4"/>
        <v>1.0953812666881441E-2</v>
      </c>
      <c r="Q38" s="73">
        <v>2768.1</v>
      </c>
      <c r="R38" s="73">
        <v>2087</v>
      </c>
      <c r="S38" s="41">
        <f t="shared" si="16"/>
        <v>0.75394675047866766</v>
      </c>
      <c r="T38" s="41">
        <f t="shared" si="5"/>
        <v>411.43409795796305</v>
      </c>
      <c r="U38" s="41">
        <f t="shared" si="6"/>
        <v>4153.0401516324227</v>
      </c>
      <c r="V38" s="41">
        <f t="shared" si="17"/>
        <v>4383.75</v>
      </c>
      <c r="W38" s="41">
        <f>$C$21</f>
        <v>15111.794423603475</v>
      </c>
      <c r="X38" s="28">
        <v>14.906000000000001</v>
      </c>
      <c r="Y38" s="41" t="str">
        <f t="shared" si="20"/>
        <v>OK</v>
      </c>
      <c r="Z38" s="48" t="s">
        <v>1</v>
      </c>
      <c r="AA38" s="41">
        <f t="shared" si="7"/>
        <v>360.82770390913362</v>
      </c>
      <c r="AB38" s="41">
        <f t="shared" si="8"/>
        <v>2818.2125869846345</v>
      </c>
      <c r="AC38" s="41">
        <f t="shared" si="9"/>
        <v>5249.5970674026294</v>
      </c>
      <c r="AD38" s="41" t="str">
        <f t="shared" si="21"/>
        <v>OK</v>
      </c>
      <c r="AE38" s="41">
        <f t="shared" si="10"/>
        <v>0.74054030190568398</v>
      </c>
      <c r="AF38" s="70">
        <f t="shared" si="18"/>
        <v>2147.793887539392</v>
      </c>
      <c r="AG38" s="78"/>
      <c r="AI38" s="48"/>
      <c r="AK38" s="47"/>
      <c r="AL38" s="47"/>
      <c r="AM38" s="47"/>
      <c r="AN38" s="47"/>
      <c r="AO38" s="47"/>
      <c r="AP38" s="47"/>
      <c r="AQ38" s="47"/>
    </row>
    <row r="39" spans="2:43" s="45" customFormat="1" x14ac:dyDescent="0.25">
      <c r="B39" s="39">
        <v>0.3</v>
      </c>
      <c r="C39" s="39">
        <v>0.7</v>
      </c>
      <c r="D39" s="48">
        <v>8000</v>
      </c>
      <c r="E39" s="48">
        <f>E37</f>
        <v>10213312.5</v>
      </c>
      <c r="F39" s="48">
        <f>F38</f>
        <v>10110</v>
      </c>
      <c r="G39" s="48">
        <f t="shared" si="11"/>
        <v>325</v>
      </c>
      <c r="H39" s="48">
        <f t="shared" si="12"/>
        <v>425</v>
      </c>
      <c r="I39" s="48">
        <f t="shared" si="13"/>
        <v>103093781.25</v>
      </c>
      <c r="J39" s="48">
        <f t="shared" si="14"/>
        <v>17535</v>
      </c>
      <c r="K39" s="41">
        <f t="shared" si="0"/>
        <v>31.783940012685186</v>
      </c>
      <c r="L39" s="41">
        <f t="shared" si="15"/>
        <v>76.676688668170087</v>
      </c>
      <c r="M39" s="41">
        <f t="shared" si="1"/>
        <v>251.69944307745189</v>
      </c>
      <c r="N39" s="41">
        <f t="shared" si="2"/>
        <v>65.256096200923622</v>
      </c>
      <c r="O39" s="41">
        <f t="shared" si="3"/>
        <v>104.33418733849089</v>
      </c>
      <c r="P39" s="78">
        <f t="shared" si="4"/>
        <v>9.5845860835212619E-3</v>
      </c>
      <c r="Q39" s="73">
        <v>2123.4</v>
      </c>
      <c r="R39" s="73">
        <v>1736</v>
      </c>
      <c r="S39" s="41">
        <f t="shared" si="16"/>
        <v>0.81755674861071859</v>
      </c>
      <c r="T39" s="41">
        <f t="shared" si="5"/>
        <v>315.00423124906547</v>
      </c>
      <c r="U39" s="41">
        <f t="shared" si="6"/>
        <v>3179.6713660935739</v>
      </c>
      <c r="V39" s="41">
        <f t="shared" si="17"/>
        <v>4383.75</v>
      </c>
      <c r="W39" s="41">
        <f>$C$22</f>
        <v>11569.96760557141</v>
      </c>
      <c r="X39" s="32">
        <v>24.922999999999998</v>
      </c>
      <c r="Y39" s="41" t="str">
        <f t="shared" si="20"/>
        <v>OK</v>
      </c>
      <c r="Z39" s="48" t="s">
        <v>1</v>
      </c>
      <c r="AA39" s="41">
        <f t="shared" si="7"/>
        <v>276.25871080543044</v>
      </c>
      <c r="AB39" s="41">
        <f t="shared" si="8"/>
        <v>2461.7129764877986</v>
      </c>
      <c r="AC39" s="41">
        <f t="shared" si="9"/>
        <v>4979.0769945126822</v>
      </c>
      <c r="AD39" s="41" t="str">
        <f t="shared" si="21"/>
        <v>OK</v>
      </c>
      <c r="AE39" s="41">
        <f t="shared" si="10"/>
        <v>0.70520000364819313</v>
      </c>
      <c r="AF39" s="70">
        <f t="shared" si="18"/>
        <v>1931.7168309363883</v>
      </c>
      <c r="AG39" s="78"/>
      <c r="AI39" s="48"/>
      <c r="AK39" s="47"/>
      <c r="AL39" s="47"/>
      <c r="AM39" s="47"/>
      <c r="AN39" s="47"/>
      <c r="AO39" s="47"/>
      <c r="AP39" s="47"/>
      <c r="AQ39" s="47"/>
    </row>
    <row r="40" spans="2:43" s="45" customFormat="1" x14ac:dyDescent="0.25">
      <c r="B40" s="39">
        <v>0.5</v>
      </c>
      <c r="C40" s="39">
        <v>0.3</v>
      </c>
      <c r="D40" s="48">
        <v>6000</v>
      </c>
      <c r="E40" s="48">
        <f>(2*($B$40*$C$7)^3*$C$9+($C$10)^3*($C$40*$C$8-2*$C$9))/12</f>
        <v>46907062.5</v>
      </c>
      <c r="F40" s="48">
        <f>2*B40*$C$7*$C$9+(C40*$C$8-2*$C$9)*$C$10</f>
        <v>10710</v>
      </c>
      <c r="G40" s="48">
        <f t="shared" si="11"/>
        <v>375</v>
      </c>
      <c r="H40" s="48">
        <f t="shared" si="12"/>
        <v>325</v>
      </c>
      <c r="I40" s="48">
        <f t="shared" si="13"/>
        <v>158284406.25</v>
      </c>
      <c r="J40" s="48">
        <f t="shared" si="14"/>
        <v>17835</v>
      </c>
      <c r="K40" s="41">
        <f t="shared" si="0"/>
        <v>66.17963733475051</v>
      </c>
      <c r="L40" s="41">
        <f t="shared" si="15"/>
        <v>94.20685572326957</v>
      </c>
      <c r="M40" s="41">
        <f t="shared" si="1"/>
        <v>90.662328196976048</v>
      </c>
      <c r="N40" s="41">
        <f t="shared" si="2"/>
        <v>48.942072150692717</v>
      </c>
      <c r="O40" s="41">
        <f t="shared" si="3"/>
        <v>63.689632287748353</v>
      </c>
      <c r="P40" s="78">
        <f t="shared" si="4"/>
        <v>1.5701142620544929E-2</v>
      </c>
      <c r="Q40" s="73">
        <v>7429.4</v>
      </c>
      <c r="R40" s="74">
        <v>2819</v>
      </c>
      <c r="S40" s="40">
        <f t="shared" si="16"/>
        <v>0.37943844725011444</v>
      </c>
      <c r="T40" s="41">
        <f t="shared" si="5"/>
        <v>2571.9675027342978</v>
      </c>
      <c r="U40" s="41">
        <f t="shared" si="6"/>
        <v>8678.913736382312</v>
      </c>
      <c r="V40" s="41">
        <f t="shared" si="17"/>
        <v>4458.75</v>
      </c>
      <c r="W40" s="41">
        <f>$C$20</f>
        <v>20568.831298793619</v>
      </c>
      <c r="X40" s="27">
        <v>3.1242999999999999</v>
      </c>
      <c r="Y40" s="41" t="str">
        <f t="shared" si="20"/>
        <v>OK</v>
      </c>
      <c r="Z40" s="48" t="s">
        <v>1</v>
      </c>
      <c r="AA40" s="41">
        <f t="shared" si="7"/>
        <v>1731.7964754616908</v>
      </c>
      <c r="AB40" s="41">
        <f t="shared" si="8"/>
        <v>3596.065167999488</v>
      </c>
      <c r="AC40" s="41">
        <f t="shared" si="9"/>
        <v>5495.9083482554088</v>
      </c>
      <c r="AD40" s="41" t="str">
        <f t="shared" si="21"/>
        <v>OK</v>
      </c>
      <c r="AE40" s="41">
        <f t="shared" si="10"/>
        <v>0.78391237875375497</v>
      </c>
      <c r="AF40" s="70">
        <f t="shared" si="18"/>
        <v>2968.1243921907371</v>
      </c>
      <c r="AG40" s="78"/>
      <c r="AI40" s="48"/>
      <c r="AK40" s="47"/>
      <c r="AL40" s="47"/>
      <c r="AM40" s="47"/>
      <c r="AN40" s="47"/>
      <c r="AO40" s="47"/>
      <c r="AP40" s="47"/>
      <c r="AQ40" s="47"/>
    </row>
    <row r="41" spans="2:43" s="45" customFormat="1" x14ac:dyDescent="0.25">
      <c r="B41" s="39">
        <v>0.5</v>
      </c>
      <c r="C41" s="39">
        <v>0.3</v>
      </c>
      <c r="D41" s="48">
        <v>7000</v>
      </c>
      <c r="E41" s="48">
        <f>E40</f>
        <v>46907062.5</v>
      </c>
      <c r="F41" s="48">
        <f>F40</f>
        <v>10710</v>
      </c>
      <c r="G41" s="48">
        <f t="shared" si="11"/>
        <v>375</v>
      </c>
      <c r="H41" s="48">
        <f t="shared" si="12"/>
        <v>325</v>
      </c>
      <c r="I41" s="48">
        <f t="shared" si="13"/>
        <v>158284406.25</v>
      </c>
      <c r="J41" s="48">
        <f t="shared" si="14"/>
        <v>17835</v>
      </c>
      <c r="K41" s="41">
        <f t="shared" si="0"/>
        <v>66.17963733475051</v>
      </c>
      <c r="L41" s="41">
        <f t="shared" si="15"/>
        <v>94.20685572326957</v>
      </c>
      <c r="M41" s="41">
        <f t="shared" si="1"/>
        <v>105.7727162298054</v>
      </c>
      <c r="N41" s="41">
        <f t="shared" si="2"/>
        <v>57.099084175808166</v>
      </c>
      <c r="O41" s="41">
        <f t="shared" si="3"/>
        <v>74.304571002373081</v>
      </c>
      <c r="P41" s="78">
        <f t="shared" si="4"/>
        <v>1.3458122246181366E-2</v>
      </c>
      <c r="Q41" s="73">
        <v>5479.2</v>
      </c>
      <c r="R41" s="73">
        <v>2801</v>
      </c>
      <c r="S41" s="41">
        <f t="shared" si="16"/>
        <v>0.51120601547671196</v>
      </c>
      <c r="T41" s="41">
        <f t="shared" si="5"/>
        <v>1889.6087775190758</v>
      </c>
      <c r="U41" s="41">
        <f t="shared" si="6"/>
        <v>6376.3447859135349</v>
      </c>
      <c r="V41" s="41">
        <f t="shared" si="17"/>
        <v>4458.75</v>
      </c>
      <c r="W41" s="41">
        <f>$C$21</f>
        <v>15111.794423603475</v>
      </c>
      <c r="X41" s="28">
        <v>4.9538000000000002</v>
      </c>
      <c r="Y41" s="41" t="str">
        <f t="shared" si="20"/>
        <v>OK</v>
      </c>
      <c r="Z41" s="48" t="s">
        <v>1</v>
      </c>
      <c r="AA41" s="41">
        <f t="shared" si="7"/>
        <v>1479.6631115747859</v>
      </c>
      <c r="AB41" s="41">
        <f t="shared" si="8"/>
        <v>3327.3998054033045</v>
      </c>
      <c r="AC41" s="41">
        <f t="shared" si="9"/>
        <v>5249.5970674026294</v>
      </c>
      <c r="AD41" s="41" t="str">
        <f t="shared" si="21"/>
        <v>OK</v>
      </c>
      <c r="AE41" s="41">
        <f t="shared" si="10"/>
        <v>0.84179845038504442</v>
      </c>
      <c r="AF41" s="70">
        <f t="shared" si="18"/>
        <v>2869.5195888094913</v>
      </c>
      <c r="AG41" s="78"/>
      <c r="AI41" s="48"/>
      <c r="AK41" s="47"/>
      <c r="AL41" s="47"/>
      <c r="AM41" s="47"/>
      <c r="AN41" s="47"/>
      <c r="AO41" s="47"/>
      <c r="AP41" s="47"/>
      <c r="AQ41" s="47"/>
    </row>
    <row r="42" spans="2:43" s="45" customFormat="1" x14ac:dyDescent="0.25">
      <c r="B42" s="39">
        <v>0.5</v>
      </c>
      <c r="C42" s="39">
        <v>0.3</v>
      </c>
      <c r="D42" s="48">
        <v>8000</v>
      </c>
      <c r="E42" s="48">
        <f>E40</f>
        <v>46907062.5</v>
      </c>
      <c r="F42" s="48">
        <f>F41</f>
        <v>10710</v>
      </c>
      <c r="G42" s="48">
        <f t="shared" si="11"/>
        <v>375</v>
      </c>
      <c r="H42" s="48">
        <f t="shared" si="12"/>
        <v>325</v>
      </c>
      <c r="I42" s="48">
        <f t="shared" si="13"/>
        <v>158284406.25</v>
      </c>
      <c r="J42" s="48">
        <f t="shared" si="14"/>
        <v>17835</v>
      </c>
      <c r="K42" s="41">
        <f t="shared" si="0"/>
        <v>66.17963733475051</v>
      </c>
      <c r="L42" s="41">
        <f t="shared" si="15"/>
        <v>94.20685572326957</v>
      </c>
      <c r="M42" s="41">
        <f t="shared" si="1"/>
        <v>120.88310426263473</v>
      </c>
      <c r="N42" s="41">
        <f t="shared" si="2"/>
        <v>65.256096200923622</v>
      </c>
      <c r="O42" s="41">
        <f t="shared" si="3"/>
        <v>84.919509716997794</v>
      </c>
      <c r="P42" s="78">
        <f t="shared" si="4"/>
        <v>1.1775856965408697E-2</v>
      </c>
      <c r="Q42" s="73">
        <v>4205.8</v>
      </c>
      <c r="R42" s="73">
        <v>2796</v>
      </c>
      <c r="S42" s="41">
        <f t="shared" si="16"/>
        <v>0.66479623377240948</v>
      </c>
      <c r="T42" s="41">
        <f t="shared" si="5"/>
        <v>1446.7317202880424</v>
      </c>
      <c r="U42" s="41">
        <f t="shared" si="6"/>
        <v>4881.8889767150495</v>
      </c>
      <c r="V42" s="41">
        <f t="shared" si="17"/>
        <v>4458.75</v>
      </c>
      <c r="W42" s="41">
        <f>$C$22</f>
        <v>11569.96760557141</v>
      </c>
      <c r="X42" s="32">
        <v>10.978</v>
      </c>
      <c r="Y42" s="41" t="str">
        <f t="shared" si="20"/>
        <v>OK</v>
      </c>
      <c r="Z42" s="48" t="s">
        <v>1</v>
      </c>
      <c r="AA42" s="41">
        <f t="shared" si="7"/>
        <v>1234.002156038352</v>
      </c>
      <c r="AB42" s="41">
        <f t="shared" si="8"/>
        <v>3042.2460308471223</v>
      </c>
      <c r="AC42" s="41">
        <f t="shared" si="9"/>
        <v>4979.0769945126822</v>
      </c>
      <c r="AD42" s="41" t="str">
        <f t="shared" si="21"/>
        <v>OK</v>
      </c>
      <c r="AE42" s="41">
        <f t="shared" si="10"/>
        <v>0.91905781835187261</v>
      </c>
      <c r="AF42" s="70">
        <f t="shared" si="18"/>
        <v>2708.0503152903348</v>
      </c>
      <c r="AG42" s="78"/>
      <c r="AI42" s="48"/>
      <c r="AK42" s="47"/>
      <c r="AL42" s="47"/>
      <c r="AM42" s="47"/>
      <c r="AN42" s="47"/>
      <c r="AO42" s="47"/>
      <c r="AP42" s="47"/>
      <c r="AQ42" s="47"/>
    </row>
    <row r="43" spans="2:43" s="45" customFormat="1" x14ac:dyDescent="0.25">
      <c r="B43" s="39">
        <v>0.5</v>
      </c>
      <c r="C43" s="39">
        <v>0.5</v>
      </c>
      <c r="D43" s="48">
        <v>6000</v>
      </c>
      <c r="E43" s="48">
        <f>(2*($B$40*$C$7)^3*$C$9+($C$10)^3*($C$43*$C$8-2*$C$9))/12</f>
        <v>46935187.5</v>
      </c>
      <c r="F43" s="48">
        <f>2*B40*$C$7*$C$9+(C43*$C$8-2*$C$9)*$C$10</f>
        <v>12210</v>
      </c>
      <c r="G43" s="48">
        <f t="shared" si="11"/>
        <v>375</v>
      </c>
      <c r="H43" s="48">
        <f t="shared" si="12"/>
        <v>375</v>
      </c>
      <c r="I43" s="48">
        <f t="shared" si="13"/>
        <v>158298468.75</v>
      </c>
      <c r="J43" s="48">
        <f t="shared" si="14"/>
        <v>18585</v>
      </c>
      <c r="K43" s="41">
        <f t="shared" si="0"/>
        <v>61.999965324552406</v>
      </c>
      <c r="L43" s="41">
        <f t="shared" si="15"/>
        <v>92.290516014631606</v>
      </c>
      <c r="M43" s="41">
        <f t="shared" si="1"/>
        <v>96.774247672425062</v>
      </c>
      <c r="N43" s="41">
        <f t="shared" si="2"/>
        <v>48.942072150692717</v>
      </c>
      <c r="O43" s="41">
        <f t="shared" si="3"/>
        <v>65.012097224039451</v>
      </c>
      <c r="P43" s="78">
        <f t="shared" si="4"/>
        <v>1.5381752669105268E-2</v>
      </c>
      <c r="Q43" s="73">
        <v>7473.5</v>
      </c>
      <c r="R43" s="73">
        <v>3192</v>
      </c>
      <c r="S43" s="41">
        <f t="shared" si="16"/>
        <v>0.42710911888673314</v>
      </c>
      <c r="T43" s="41">
        <f t="shared" si="5"/>
        <v>2573.509628421968</v>
      </c>
      <c r="U43" s="41">
        <f t="shared" si="6"/>
        <v>8679.6847992261464</v>
      </c>
      <c r="V43" s="41">
        <f t="shared" si="17"/>
        <v>4646.25</v>
      </c>
      <c r="W43" s="41">
        <f>$C$20</f>
        <v>20568.831298793619</v>
      </c>
      <c r="X43" s="27">
        <v>3.1282000000000001</v>
      </c>
      <c r="Y43" s="41" t="str">
        <f t="shared" si="20"/>
        <v>OK</v>
      </c>
      <c r="Z43" s="48" t="s">
        <v>1</v>
      </c>
      <c r="AA43" s="41">
        <f t="shared" si="7"/>
        <v>1858.0147221355712</v>
      </c>
      <c r="AB43" s="41">
        <f t="shared" si="8"/>
        <v>3713.629615442464</v>
      </c>
      <c r="AC43" s="41">
        <f t="shared" si="9"/>
        <v>5495.9083482554088</v>
      </c>
      <c r="AD43" s="41" t="str">
        <f t="shared" si="21"/>
        <v>OK</v>
      </c>
      <c r="AE43" s="41">
        <f t="shared" si="10"/>
        <v>0.8595364456182274</v>
      </c>
      <c r="AF43" s="70">
        <f t="shared" si="18"/>
        <v>3240.7028982000556</v>
      </c>
      <c r="AG43" s="78"/>
      <c r="AI43" s="48"/>
      <c r="AK43" s="47"/>
      <c r="AL43" s="47"/>
      <c r="AM43" s="47"/>
      <c r="AN43" s="47"/>
      <c r="AO43" s="47"/>
      <c r="AP43" s="47"/>
      <c r="AQ43" s="47"/>
    </row>
    <row r="44" spans="2:43" s="45" customFormat="1" x14ac:dyDescent="0.25">
      <c r="B44" s="39">
        <v>0.5</v>
      </c>
      <c r="C44" s="39">
        <v>0.5</v>
      </c>
      <c r="D44" s="48">
        <v>7000</v>
      </c>
      <c r="E44" s="48">
        <f>E43</f>
        <v>46935187.5</v>
      </c>
      <c r="F44" s="48">
        <f>F43</f>
        <v>12210</v>
      </c>
      <c r="G44" s="48">
        <f t="shared" si="11"/>
        <v>375</v>
      </c>
      <c r="H44" s="48">
        <f t="shared" si="12"/>
        <v>375</v>
      </c>
      <c r="I44" s="48">
        <f t="shared" si="13"/>
        <v>158298468.75</v>
      </c>
      <c r="J44" s="48">
        <f t="shared" si="14"/>
        <v>18585</v>
      </c>
      <c r="K44" s="41">
        <f t="shared" si="0"/>
        <v>61.999965324552406</v>
      </c>
      <c r="L44" s="41">
        <f t="shared" si="15"/>
        <v>92.290516014631606</v>
      </c>
      <c r="M44" s="41">
        <f t="shared" si="1"/>
        <v>112.90328895116257</v>
      </c>
      <c r="N44" s="41">
        <f t="shared" si="2"/>
        <v>57.099084175808166</v>
      </c>
      <c r="O44" s="41">
        <f t="shared" si="3"/>
        <v>75.847446761379359</v>
      </c>
      <c r="P44" s="78">
        <f t="shared" si="4"/>
        <v>1.3184359430661659E-2</v>
      </c>
      <c r="Q44" s="73">
        <v>5484.7</v>
      </c>
      <c r="R44" s="73">
        <v>3171</v>
      </c>
      <c r="S44" s="41">
        <f t="shared" si="16"/>
        <v>0.57815377322369499</v>
      </c>
      <c r="T44" s="41">
        <f t="shared" si="5"/>
        <v>1890.7417678202214</v>
      </c>
      <c r="U44" s="41">
        <f t="shared" si="6"/>
        <v>6376.9112810641072</v>
      </c>
      <c r="V44" s="41">
        <f t="shared" si="17"/>
        <v>4646.25</v>
      </c>
      <c r="W44" s="41">
        <f>$C$21</f>
        <v>15111.794423603475</v>
      </c>
      <c r="X44" s="27">
        <v>7.1753</v>
      </c>
      <c r="Y44" s="41" t="str">
        <f t="shared" si="20"/>
        <v>OK</v>
      </c>
      <c r="Z44" s="48" t="s">
        <v>1</v>
      </c>
      <c r="AA44" s="41">
        <f t="shared" si="7"/>
        <v>1553.0707491869341</v>
      </c>
      <c r="AB44" s="41">
        <f t="shared" si="8"/>
        <v>3425.0036248967936</v>
      </c>
      <c r="AC44" s="41">
        <f t="shared" si="9"/>
        <v>5249.5970674026294</v>
      </c>
      <c r="AD44" s="41" t="str">
        <f t="shared" si="21"/>
        <v>OK</v>
      </c>
      <c r="AE44" s="41">
        <f t="shared" si="10"/>
        <v>0.92583843618429817</v>
      </c>
      <c r="AF44" s="70">
        <f t="shared" si="18"/>
        <v>3113.0134323726797</v>
      </c>
      <c r="AG44" s="78"/>
      <c r="AI44" s="48"/>
      <c r="AK44" s="47"/>
      <c r="AL44" s="47"/>
      <c r="AM44" s="47"/>
      <c r="AN44" s="47"/>
      <c r="AO44" s="47"/>
      <c r="AP44" s="47"/>
      <c r="AQ44" s="47"/>
    </row>
    <row r="45" spans="2:43" s="45" customFormat="1" x14ac:dyDescent="0.25">
      <c r="B45" s="39">
        <v>0.5</v>
      </c>
      <c r="C45" s="39">
        <v>0.5</v>
      </c>
      <c r="D45" s="48">
        <v>8000</v>
      </c>
      <c r="E45" s="48">
        <f>E43</f>
        <v>46935187.5</v>
      </c>
      <c r="F45" s="48">
        <f>F44</f>
        <v>12210</v>
      </c>
      <c r="G45" s="48">
        <f t="shared" si="11"/>
        <v>375</v>
      </c>
      <c r="H45" s="48">
        <f t="shared" si="12"/>
        <v>375</v>
      </c>
      <c r="I45" s="48">
        <f t="shared" si="13"/>
        <v>158298468.75</v>
      </c>
      <c r="J45" s="48">
        <f t="shared" si="14"/>
        <v>18585</v>
      </c>
      <c r="K45" s="41">
        <f t="shared" si="0"/>
        <v>61.999965324552406</v>
      </c>
      <c r="L45" s="41">
        <f t="shared" si="15"/>
        <v>92.290516014631606</v>
      </c>
      <c r="M45" s="41">
        <f t="shared" si="1"/>
        <v>129.03233022990008</v>
      </c>
      <c r="N45" s="41">
        <f t="shared" si="2"/>
        <v>65.256096200923622</v>
      </c>
      <c r="O45" s="41">
        <f t="shared" si="3"/>
        <v>86.682796298719268</v>
      </c>
      <c r="P45" s="78">
        <f t="shared" si="4"/>
        <v>1.1536314501828951E-2</v>
      </c>
      <c r="Q45" s="74">
        <v>4209.7</v>
      </c>
      <c r="R45" s="74">
        <v>2966</v>
      </c>
      <c r="S45" s="40">
        <f t="shared" si="16"/>
        <v>0.70456327054184387</v>
      </c>
      <c r="T45" s="41">
        <f t="shared" si="5"/>
        <v>1447.5991659873571</v>
      </c>
      <c r="U45" s="41">
        <f t="shared" si="6"/>
        <v>4882.3226995647074</v>
      </c>
      <c r="V45" s="41">
        <f t="shared" si="17"/>
        <v>4646.25</v>
      </c>
      <c r="W45" s="41">
        <f>$C$22</f>
        <v>11569.96760557141</v>
      </c>
      <c r="X45" s="27">
        <v>15.471</v>
      </c>
      <c r="Y45" s="41" t="str">
        <f t="shared" si="20"/>
        <v>OK</v>
      </c>
      <c r="Z45" s="48" t="s">
        <v>1</v>
      </c>
      <c r="AA45" s="41">
        <f t="shared" si="7"/>
        <v>1262.8599473494282</v>
      </c>
      <c r="AB45" s="41">
        <f t="shared" si="8"/>
        <v>3119.7350147717502</v>
      </c>
      <c r="AC45" s="41">
        <f t="shared" si="9"/>
        <v>4979.0769945126822</v>
      </c>
      <c r="AD45" s="41" t="str">
        <f t="shared" si="21"/>
        <v>OK</v>
      </c>
      <c r="AE45" s="41">
        <f t="shared" si="10"/>
        <v>0.95072177154667803</v>
      </c>
      <c r="AF45" s="70">
        <f t="shared" si="18"/>
        <v>2920.3864765588528</v>
      </c>
      <c r="AG45" s="78"/>
      <c r="AI45" s="48"/>
      <c r="AK45" s="47"/>
      <c r="AL45" s="47"/>
      <c r="AM45" s="47"/>
      <c r="AN45" s="47"/>
      <c r="AO45" s="47"/>
      <c r="AP45" s="47"/>
      <c r="AQ45" s="47"/>
    </row>
    <row r="46" spans="2:43" s="45" customFormat="1" x14ac:dyDescent="0.25">
      <c r="B46" s="39">
        <v>0.5</v>
      </c>
      <c r="C46" s="39">
        <v>0.7</v>
      </c>
      <c r="D46" s="48">
        <v>6000</v>
      </c>
      <c r="E46" s="48">
        <f>(2*($B$40*$C$7)^3*$C$9+($C$10)^3*($C$46*$C$8-2*$C$9))/12</f>
        <v>46963312.5</v>
      </c>
      <c r="F46" s="48">
        <f>2*B40*$C$7*$C$9+(C46*$C$8-2*$C$9)*$C$10</f>
        <v>13710</v>
      </c>
      <c r="G46" s="48">
        <f t="shared" si="11"/>
        <v>375</v>
      </c>
      <c r="H46" s="48">
        <f t="shared" si="12"/>
        <v>425</v>
      </c>
      <c r="I46" s="48">
        <f t="shared" si="13"/>
        <v>158312531.25</v>
      </c>
      <c r="J46" s="48">
        <f t="shared" si="14"/>
        <v>19335</v>
      </c>
      <c r="K46" s="41">
        <f t="shared" si="0"/>
        <v>58.527588923582677</v>
      </c>
      <c r="L46" s="41">
        <f t="shared" si="15"/>
        <v>90.486868392243636</v>
      </c>
      <c r="M46" s="41">
        <f t="shared" si="1"/>
        <v>102.51575556672904</v>
      </c>
      <c r="N46" s="41">
        <f t="shared" si="2"/>
        <v>48.942072150692717</v>
      </c>
      <c r="O46" s="41">
        <f t="shared" si="3"/>
        <v>66.307963869311109</v>
      </c>
      <c r="P46" s="78">
        <f t="shared" si="4"/>
        <v>1.5081144732040605E-2</v>
      </c>
      <c r="Q46" s="74">
        <v>7439.6</v>
      </c>
      <c r="R46" s="74">
        <v>3559</v>
      </c>
      <c r="S46" s="40">
        <f t="shared" si="16"/>
        <v>0.47838593472767349</v>
      </c>
      <c r="T46" s="41">
        <f t="shared" si="5"/>
        <v>2575.0517541096378</v>
      </c>
      <c r="U46" s="41">
        <f t="shared" si="6"/>
        <v>8680.4558620699809</v>
      </c>
      <c r="V46" s="41">
        <f t="shared" si="17"/>
        <v>4833.75</v>
      </c>
      <c r="W46" s="41">
        <f>$C$20</f>
        <v>20568.831298793619</v>
      </c>
      <c r="X46" s="27">
        <v>4.0256999999999996</v>
      </c>
      <c r="Y46" s="41" t="str">
        <f t="shared" si="20"/>
        <v>OK</v>
      </c>
      <c r="Z46" s="48" t="s">
        <v>1</v>
      </c>
      <c r="AA46" s="41">
        <f t="shared" si="7"/>
        <v>1963.4897439798417</v>
      </c>
      <c r="AB46" s="41">
        <f t="shared" si="8"/>
        <v>3828.7981813986098</v>
      </c>
      <c r="AC46" s="41">
        <f t="shared" si="9"/>
        <v>5495.9083482554088</v>
      </c>
      <c r="AD46" s="41" t="str">
        <f t="shared" si="21"/>
        <v>OK</v>
      </c>
      <c r="AE46" s="41">
        <f t="shared" si="10"/>
        <v>0.92953449917800157</v>
      </c>
      <c r="AF46" s="70">
        <f t="shared" si="18"/>
        <v>3521.0053529183429</v>
      </c>
      <c r="AG46" s="78"/>
      <c r="AI46" s="48"/>
      <c r="AK46" s="47"/>
      <c r="AL46" s="47"/>
      <c r="AM46" s="47"/>
      <c r="AN46" s="47"/>
      <c r="AO46" s="47"/>
      <c r="AP46" s="47"/>
      <c r="AQ46" s="47"/>
    </row>
    <row r="47" spans="2:43" s="45" customFormat="1" x14ac:dyDescent="0.25">
      <c r="B47" s="39">
        <v>0.5</v>
      </c>
      <c r="C47" s="39">
        <v>0.7</v>
      </c>
      <c r="D47" s="48">
        <v>7000</v>
      </c>
      <c r="E47" s="48">
        <f>E46</f>
        <v>46963312.5</v>
      </c>
      <c r="F47" s="48">
        <f>F46</f>
        <v>13710</v>
      </c>
      <c r="G47" s="48">
        <f t="shared" si="11"/>
        <v>375</v>
      </c>
      <c r="H47" s="48">
        <f t="shared" si="12"/>
        <v>425</v>
      </c>
      <c r="I47" s="48">
        <f t="shared" si="13"/>
        <v>158312531.25</v>
      </c>
      <c r="J47" s="48">
        <f t="shared" si="14"/>
        <v>19335</v>
      </c>
      <c r="K47" s="41">
        <f t="shared" si="0"/>
        <v>58.527588923582677</v>
      </c>
      <c r="L47" s="41">
        <f t="shared" si="15"/>
        <v>90.486868392243636</v>
      </c>
      <c r="M47" s="41">
        <f t="shared" si="1"/>
        <v>119.60171482785056</v>
      </c>
      <c r="N47" s="41">
        <f t="shared" si="2"/>
        <v>57.099084175808166</v>
      </c>
      <c r="O47" s="41">
        <f t="shared" si="3"/>
        <v>77.359291180862954</v>
      </c>
      <c r="P47" s="78">
        <f t="shared" si="4"/>
        <v>1.2926695484606234E-2</v>
      </c>
      <c r="Q47" s="74">
        <v>5487.4</v>
      </c>
      <c r="R47" s="74">
        <v>3423</v>
      </c>
      <c r="S47" s="40">
        <f t="shared" si="16"/>
        <v>0.62379268870503335</v>
      </c>
      <c r="T47" s="41">
        <f t="shared" si="5"/>
        <v>1891.8747581213665</v>
      </c>
      <c r="U47" s="41">
        <f t="shared" si="6"/>
        <v>6377.4777762146796</v>
      </c>
      <c r="V47" s="41">
        <f t="shared" si="17"/>
        <v>4833.75</v>
      </c>
      <c r="W47" s="41">
        <f>$C$21</f>
        <v>15111.794423603475</v>
      </c>
      <c r="X47" s="27">
        <v>9.7155000000000005</v>
      </c>
      <c r="Y47" s="41" t="str">
        <f t="shared" si="20"/>
        <v>OK</v>
      </c>
      <c r="Z47" s="48" t="s">
        <v>1</v>
      </c>
      <c r="AA47" s="41">
        <f t="shared" si="7"/>
        <v>1605.6771520362759</v>
      </c>
      <c r="AB47" s="41">
        <f t="shared" si="8"/>
        <v>3519.7368154554806</v>
      </c>
      <c r="AC47" s="41">
        <f t="shared" si="9"/>
        <v>5249.5970674026294</v>
      </c>
      <c r="AD47" s="41" t="str">
        <f t="shared" si="21"/>
        <v>OK</v>
      </c>
      <c r="AE47" s="41">
        <f t="shared" si="10"/>
        <v>0.9725158952138977</v>
      </c>
      <c r="AF47" s="70">
        <f t="shared" si="18"/>
        <v>3361.9101430296705</v>
      </c>
      <c r="AG47" s="78"/>
      <c r="AI47" s="48"/>
      <c r="AK47" s="47"/>
      <c r="AL47" s="47"/>
      <c r="AM47" s="47"/>
      <c r="AN47" s="47"/>
      <c r="AO47" s="47"/>
      <c r="AP47" s="47"/>
      <c r="AQ47" s="47"/>
    </row>
    <row r="48" spans="2:43" s="45" customFormat="1" x14ac:dyDescent="0.25">
      <c r="B48" s="39">
        <v>0.5</v>
      </c>
      <c r="C48" s="39">
        <v>0.7</v>
      </c>
      <c r="D48" s="48">
        <v>8000</v>
      </c>
      <c r="E48" s="48">
        <f>E46</f>
        <v>46963312.5</v>
      </c>
      <c r="F48" s="48">
        <f>F47</f>
        <v>13710</v>
      </c>
      <c r="G48" s="48">
        <f t="shared" si="11"/>
        <v>375</v>
      </c>
      <c r="H48" s="48">
        <f t="shared" si="12"/>
        <v>425</v>
      </c>
      <c r="I48" s="48">
        <f t="shared" si="13"/>
        <v>158312531.25</v>
      </c>
      <c r="J48" s="48">
        <f t="shared" si="14"/>
        <v>19335</v>
      </c>
      <c r="K48" s="41">
        <f t="shared" si="0"/>
        <v>58.527588923582677</v>
      </c>
      <c r="L48" s="41">
        <f t="shared" si="15"/>
        <v>90.486868392243636</v>
      </c>
      <c r="M48" s="41">
        <f t="shared" si="1"/>
        <v>136.68767408897207</v>
      </c>
      <c r="N48" s="41">
        <f t="shared" si="2"/>
        <v>65.256096200923622</v>
      </c>
      <c r="O48" s="41">
        <f t="shared" si="3"/>
        <v>88.410618492414812</v>
      </c>
      <c r="P48" s="78">
        <f t="shared" si="4"/>
        <v>1.1310858549030453E-2</v>
      </c>
      <c r="Q48" s="74">
        <v>4212.3</v>
      </c>
      <c r="R48" s="74">
        <v>3073</v>
      </c>
      <c r="S48" s="40">
        <f t="shared" si="16"/>
        <v>0.72953018540939629</v>
      </c>
      <c r="T48" s="41">
        <f t="shared" si="5"/>
        <v>1448.4666116866713</v>
      </c>
      <c r="U48" s="41">
        <f t="shared" si="6"/>
        <v>4882.7564224143644</v>
      </c>
      <c r="V48" s="41">
        <f t="shared" si="17"/>
        <v>4833.75</v>
      </c>
      <c r="W48" s="41">
        <f>$C$22</f>
        <v>11569.96760557141</v>
      </c>
      <c r="X48" s="27">
        <v>16.920000000000002</v>
      </c>
      <c r="Y48" s="41" t="str">
        <f t="shared" si="20"/>
        <v>OK</v>
      </c>
      <c r="Z48" s="48" t="s">
        <v>1</v>
      </c>
      <c r="AA48" s="41">
        <f t="shared" si="7"/>
        <v>1270.3052184492108</v>
      </c>
      <c r="AB48" s="41">
        <f t="shared" si="8"/>
        <v>3193.9968114552653</v>
      </c>
      <c r="AC48" s="41">
        <f t="shared" si="9"/>
        <v>4979.0769945126822</v>
      </c>
      <c r="AD48" s="41" t="str">
        <f t="shared" si="21"/>
        <v>OK</v>
      </c>
      <c r="AE48" s="41">
        <f t="shared" si="10"/>
        <v>0.96211742885236751</v>
      </c>
      <c r="AF48" s="70">
        <f t="shared" si="18"/>
        <v>3135.9326130278964</v>
      </c>
      <c r="AG48" s="78"/>
      <c r="AI48" s="48"/>
      <c r="AK48" s="47"/>
      <c r="AL48" s="47"/>
      <c r="AM48" s="47"/>
      <c r="AN48" s="47"/>
      <c r="AO48" s="47"/>
      <c r="AP48" s="47"/>
      <c r="AQ48" s="47"/>
    </row>
    <row r="49" spans="2:43" s="45" customFormat="1" x14ac:dyDescent="0.25">
      <c r="B49" s="39">
        <v>0.7</v>
      </c>
      <c r="C49" s="39">
        <v>0.3</v>
      </c>
      <c r="D49" s="48">
        <v>6000</v>
      </c>
      <c r="E49" s="48">
        <f>(2*($B$49*$C$7)^3*$C$9+($C$10)^3*($C$49*$C$8-2*$C$9))/12</f>
        <v>128657062.5</v>
      </c>
      <c r="F49" s="48">
        <f>2*B49*$C$7*$C$9+(C49*$C$8-2*$C$9)*$C$10</f>
        <v>14310</v>
      </c>
      <c r="G49" s="48">
        <f t="shared" si="11"/>
        <v>425</v>
      </c>
      <c r="H49" s="48">
        <f t="shared" si="12"/>
        <v>325</v>
      </c>
      <c r="I49" s="48">
        <f t="shared" si="13"/>
        <v>230378156.25</v>
      </c>
      <c r="J49" s="48">
        <f t="shared" si="14"/>
        <v>19635</v>
      </c>
      <c r="K49" s="41">
        <f t="shared" si="0"/>
        <v>94.81935544874203</v>
      </c>
      <c r="L49" s="41">
        <f t="shared" si="15"/>
        <v>108.31913826413924</v>
      </c>
      <c r="M49" s="41">
        <f t="shared" si="1"/>
        <v>63.278219637798671</v>
      </c>
      <c r="N49" s="41">
        <f t="shared" si="2"/>
        <v>48.942072150692717</v>
      </c>
      <c r="O49" s="41">
        <f t="shared" si="3"/>
        <v>55.391873459783554</v>
      </c>
      <c r="P49" s="78">
        <f t="shared" si="4"/>
        <v>1.8053189710689876E-2</v>
      </c>
      <c r="Q49" s="74">
        <v>11911</v>
      </c>
      <c r="R49" s="74">
        <v>3716</v>
      </c>
      <c r="S49" s="40">
        <f t="shared" si="16"/>
        <v>0.31198052220636385</v>
      </c>
      <c r="T49" s="41">
        <f t="shared" si="5"/>
        <v>7054.4128348957138</v>
      </c>
      <c r="U49" s="41">
        <f t="shared" si="6"/>
        <v>12631.895915776955</v>
      </c>
      <c r="V49" s="41">
        <f t="shared" si="17"/>
        <v>4908.75</v>
      </c>
      <c r="W49" s="41">
        <f>$C$20</f>
        <v>20568.831298793619</v>
      </c>
      <c r="X49" s="27">
        <v>1.9738</v>
      </c>
      <c r="Y49" s="41" t="str">
        <f t="shared" si="20"/>
        <v>OK</v>
      </c>
      <c r="Z49" s="48" t="s">
        <v>1</v>
      </c>
      <c r="AA49" s="41">
        <f t="shared" si="7"/>
        <v>2893.3212235058236</v>
      </c>
      <c r="AB49" s="41">
        <f t="shared" si="8"/>
        <v>4171.8968784279041</v>
      </c>
      <c r="AC49" s="41">
        <f t="shared" si="9"/>
        <v>5495.9083482554088</v>
      </c>
      <c r="AD49" s="41" t="str">
        <f t="shared" si="21"/>
        <v>OK</v>
      </c>
      <c r="AE49" s="41">
        <f t="shared" si="10"/>
        <v>0.8907219205764022</v>
      </c>
      <c r="AF49" s="70">
        <f t="shared" si="18"/>
        <v>3817.1703733063346</v>
      </c>
      <c r="AG49" s="78"/>
      <c r="AI49" s="48"/>
      <c r="AK49" s="47"/>
      <c r="AL49" s="47"/>
      <c r="AM49" s="47"/>
      <c r="AN49" s="47"/>
      <c r="AO49" s="47"/>
      <c r="AP49" s="47"/>
      <c r="AQ49" s="47"/>
    </row>
    <row r="50" spans="2:43" s="45" customFormat="1" x14ac:dyDescent="0.25">
      <c r="B50" s="39">
        <v>0.7</v>
      </c>
      <c r="C50" s="39">
        <v>0.3</v>
      </c>
      <c r="D50" s="48">
        <v>7000</v>
      </c>
      <c r="E50" s="48">
        <f>E49</f>
        <v>128657062.5</v>
      </c>
      <c r="F50" s="48">
        <f>F49</f>
        <v>14310</v>
      </c>
      <c r="G50" s="48">
        <f t="shared" si="11"/>
        <v>425</v>
      </c>
      <c r="H50" s="48">
        <f t="shared" si="12"/>
        <v>325</v>
      </c>
      <c r="I50" s="48">
        <f t="shared" si="13"/>
        <v>230378156.25</v>
      </c>
      <c r="J50" s="48">
        <f t="shared" si="14"/>
        <v>19635</v>
      </c>
      <c r="K50" s="41">
        <f t="shared" si="0"/>
        <v>94.81935544874203</v>
      </c>
      <c r="L50" s="41">
        <f t="shared" si="15"/>
        <v>108.31913826413924</v>
      </c>
      <c r="M50" s="41">
        <f t="shared" si="1"/>
        <v>73.82458957743178</v>
      </c>
      <c r="N50" s="41">
        <f t="shared" si="2"/>
        <v>57.099084175808166</v>
      </c>
      <c r="O50" s="41">
        <f t="shared" si="3"/>
        <v>64.623852369747482</v>
      </c>
      <c r="P50" s="78">
        <f t="shared" si="4"/>
        <v>1.5474162609162749E-2</v>
      </c>
      <c r="Q50" s="74">
        <v>8792</v>
      </c>
      <c r="R50" s="74">
        <v>3703</v>
      </c>
      <c r="S50" s="40">
        <f t="shared" si="16"/>
        <v>0.42117834394904458</v>
      </c>
      <c r="T50" s="41">
        <f t="shared" si="5"/>
        <v>5182.8339195152184</v>
      </c>
      <c r="U50" s="41">
        <f t="shared" si="6"/>
        <v>9280.5765911830676</v>
      </c>
      <c r="V50" s="41">
        <f t="shared" si="17"/>
        <v>4908.75</v>
      </c>
      <c r="W50" s="41">
        <f>$C$21</f>
        <v>15111.794423603475</v>
      </c>
      <c r="X50" s="27">
        <v>3.5434999999999999</v>
      </c>
      <c r="Y50" s="41" t="str">
        <f t="shared" si="20"/>
        <v>OK</v>
      </c>
      <c r="Z50" s="48" t="s">
        <v>1</v>
      </c>
      <c r="AA50" s="41">
        <f t="shared" si="7"/>
        <v>2679.8368264182359</v>
      </c>
      <c r="AB50" s="41">
        <f t="shared" si="8"/>
        <v>3933.9209904223239</v>
      </c>
      <c r="AC50" s="41">
        <f t="shared" si="9"/>
        <v>5249.5970674026294</v>
      </c>
      <c r="AD50" s="41" t="str">
        <f t="shared" si="21"/>
        <v>OK</v>
      </c>
      <c r="AE50" s="41">
        <f t="shared" si="10"/>
        <v>0.94130004364995301</v>
      </c>
      <c r="AF50" s="70">
        <f t="shared" si="18"/>
        <v>3766.8328771267211</v>
      </c>
      <c r="AG50" s="78"/>
      <c r="AI50" s="48"/>
      <c r="AK50" s="47"/>
      <c r="AL50" s="47"/>
      <c r="AM50" s="47"/>
      <c r="AN50" s="47"/>
      <c r="AO50" s="47"/>
      <c r="AP50" s="47"/>
      <c r="AQ50" s="47"/>
    </row>
    <row r="51" spans="2:43" s="45" customFormat="1" x14ac:dyDescent="0.25">
      <c r="B51" s="39">
        <v>0.7</v>
      </c>
      <c r="C51" s="39">
        <v>0.3</v>
      </c>
      <c r="D51" s="48">
        <v>8000</v>
      </c>
      <c r="E51" s="48">
        <f>E49</f>
        <v>128657062.5</v>
      </c>
      <c r="F51" s="48">
        <f>F50</f>
        <v>14310</v>
      </c>
      <c r="G51" s="48">
        <f t="shared" si="11"/>
        <v>425</v>
      </c>
      <c r="H51" s="48">
        <f t="shared" si="12"/>
        <v>325</v>
      </c>
      <c r="I51" s="48">
        <f t="shared" si="13"/>
        <v>230378156.25</v>
      </c>
      <c r="J51" s="48">
        <f t="shared" si="14"/>
        <v>19635</v>
      </c>
      <c r="K51" s="41">
        <f t="shared" si="0"/>
        <v>94.81935544874203</v>
      </c>
      <c r="L51" s="41">
        <f t="shared" si="15"/>
        <v>108.31913826413924</v>
      </c>
      <c r="M51" s="41">
        <f t="shared" si="1"/>
        <v>84.37095951706489</v>
      </c>
      <c r="N51" s="41">
        <f t="shared" si="2"/>
        <v>65.256096200923622</v>
      </c>
      <c r="O51" s="41">
        <f t="shared" si="3"/>
        <v>73.85583127971141</v>
      </c>
      <c r="P51" s="78">
        <f t="shared" si="4"/>
        <v>1.3539892283017406E-2</v>
      </c>
      <c r="Q51" s="74">
        <v>6752.8</v>
      </c>
      <c r="R51" s="74">
        <v>3687</v>
      </c>
      <c r="S51" s="40">
        <f t="shared" si="16"/>
        <v>0.54599573510247601</v>
      </c>
      <c r="T51" s="41">
        <f t="shared" si="5"/>
        <v>3968.1072196288392</v>
      </c>
      <c r="U51" s="41">
        <f t="shared" si="6"/>
        <v>7105.4414526245373</v>
      </c>
      <c r="V51" s="41">
        <f t="shared" si="17"/>
        <v>4908.75</v>
      </c>
      <c r="W51" s="41">
        <f>$C$22</f>
        <v>11569.96760557141</v>
      </c>
      <c r="X51" s="27">
        <v>6.4791999999999996</v>
      </c>
      <c r="Y51" s="41" t="str">
        <f t="shared" si="20"/>
        <v>OK</v>
      </c>
      <c r="Z51" s="48" t="s">
        <v>1</v>
      </c>
      <c r="AA51" s="41">
        <f t="shared" si="7"/>
        <v>2453.0069116129857</v>
      </c>
      <c r="AB51" s="41">
        <f t="shared" si="8"/>
        <v>3676.1515278002789</v>
      </c>
      <c r="AC51" s="41">
        <f t="shared" si="9"/>
        <v>4979.0769945126822</v>
      </c>
      <c r="AD51" s="41" t="str">
        <f t="shared" si="21"/>
        <v>OK</v>
      </c>
      <c r="AE51" s="41">
        <f t="shared" si="10"/>
        <v>1.00295104054272</v>
      </c>
      <c r="AF51" s="70">
        <f t="shared" si="18"/>
        <v>3637.3379014018851</v>
      </c>
      <c r="AG51" s="78"/>
      <c r="AI51" s="48"/>
      <c r="AK51" s="47"/>
      <c r="AL51" s="47"/>
      <c r="AM51" s="47"/>
      <c r="AN51" s="47"/>
      <c r="AO51" s="47"/>
      <c r="AP51" s="47"/>
      <c r="AQ51" s="47"/>
    </row>
    <row r="52" spans="2:43" s="45" customFormat="1" x14ac:dyDescent="0.25">
      <c r="B52" s="39">
        <v>0.7</v>
      </c>
      <c r="C52" s="39">
        <v>0.5</v>
      </c>
      <c r="D52" s="48">
        <v>6000</v>
      </c>
      <c r="E52" s="48">
        <f>(2*($B$49*$C$7)^3*$C$9+($C$10)^3*($C$52*$C$8-2*$C$9))/12</f>
        <v>128685187.5</v>
      </c>
      <c r="F52" s="48">
        <f>2*B49*$C$7*$C$9+(C52*$C$8-2*$C$9)*$C$10</f>
        <v>15810</v>
      </c>
      <c r="G52" s="48">
        <f t="shared" si="11"/>
        <v>425</v>
      </c>
      <c r="H52" s="48">
        <f t="shared" si="12"/>
        <v>375</v>
      </c>
      <c r="I52" s="48">
        <f t="shared" si="13"/>
        <v>230392218.75</v>
      </c>
      <c r="J52" s="48">
        <f t="shared" si="14"/>
        <v>20385</v>
      </c>
      <c r="K52" s="41">
        <f t="shared" si="0"/>
        <v>90.219069770667829</v>
      </c>
      <c r="L52" s="41">
        <f t="shared" si="15"/>
        <v>106.31108381337614</v>
      </c>
      <c r="M52" s="41">
        <f t="shared" si="1"/>
        <v>66.504786795648499</v>
      </c>
      <c r="N52" s="41">
        <f t="shared" si="2"/>
        <v>48.942072150692717</v>
      </c>
      <c r="O52" s="41">
        <f t="shared" si="3"/>
        <v>56.438141582045233</v>
      </c>
      <c r="P52" s="78">
        <f t="shared" si="4"/>
        <v>1.7718513968896024E-2</v>
      </c>
      <c r="Q52" s="74">
        <v>11921</v>
      </c>
      <c r="R52" s="74">
        <v>4086</v>
      </c>
      <c r="S52" s="40">
        <f t="shared" si="16"/>
        <v>0.34275648016106031</v>
      </c>
      <c r="T52" s="41">
        <f t="shared" si="5"/>
        <v>7055.9549605833845</v>
      </c>
      <c r="U52" s="41">
        <f t="shared" si="6"/>
        <v>12632.666978620789</v>
      </c>
      <c r="V52" s="41">
        <f t="shared" si="17"/>
        <v>5096.25</v>
      </c>
      <c r="W52" s="41">
        <f>$C$20</f>
        <v>20568.831298793619</v>
      </c>
      <c r="X52" s="27">
        <v>2.2132000000000001</v>
      </c>
      <c r="Y52" s="41" t="str">
        <f t="shared" si="20"/>
        <v>OK</v>
      </c>
      <c r="Z52" s="48" t="s">
        <v>1</v>
      </c>
      <c r="AA52" s="41">
        <f t="shared" si="7"/>
        <v>3126.4274906930118</v>
      </c>
      <c r="AB52" s="41">
        <f t="shared" si="8"/>
        <v>4304.4702405643093</v>
      </c>
      <c r="AC52" s="41">
        <f t="shared" si="9"/>
        <v>5495.9083482554088</v>
      </c>
      <c r="AD52" s="41" t="str">
        <f t="shared" si="21"/>
        <v>OK</v>
      </c>
      <c r="AE52" s="41">
        <f t="shared" si="10"/>
        <v>0.94924573098322362</v>
      </c>
      <c r="AF52" s="70">
        <f t="shared" si="18"/>
        <v>4143.0290159508813</v>
      </c>
      <c r="AG52" s="78"/>
      <c r="AI52" s="48"/>
      <c r="AK52" s="47"/>
      <c r="AL52" s="47"/>
      <c r="AM52" s="47"/>
      <c r="AN52" s="47"/>
      <c r="AO52" s="47"/>
      <c r="AP52" s="47"/>
      <c r="AQ52" s="47"/>
    </row>
    <row r="53" spans="2:43" s="45" customFormat="1" x14ac:dyDescent="0.25">
      <c r="B53" s="39">
        <v>0.7</v>
      </c>
      <c r="C53" s="39">
        <v>0.5</v>
      </c>
      <c r="D53" s="48">
        <v>7000</v>
      </c>
      <c r="E53" s="48">
        <f>E52</f>
        <v>128685187.5</v>
      </c>
      <c r="F53" s="48">
        <f>F52</f>
        <v>15810</v>
      </c>
      <c r="G53" s="48">
        <f t="shared" si="11"/>
        <v>425</v>
      </c>
      <c r="H53" s="48">
        <f t="shared" si="12"/>
        <v>375</v>
      </c>
      <c r="I53" s="48">
        <f t="shared" si="13"/>
        <v>230392218.75</v>
      </c>
      <c r="J53" s="48">
        <f t="shared" si="14"/>
        <v>20385</v>
      </c>
      <c r="K53" s="41">
        <f t="shared" si="0"/>
        <v>90.219069770667829</v>
      </c>
      <c r="L53" s="41">
        <f t="shared" si="15"/>
        <v>106.31108381337614</v>
      </c>
      <c r="M53" s="41">
        <f t="shared" si="1"/>
        <v>77.588917928256578</v>
      </c>
      <c r="N53" s="41">
        <f t="shared" si="2"/>
        <v>57.099084175808166</v>
      </c>
      <c r="O53" s="41">
        <f t="shared" si="3"/>
        <v>65.84449851238611</v>
      </c>
      <c r="P53" s="78">
        <f t="shared" si="4"/>
        <v>1.5187297687625162E-2</v>
      </c>
      <c r="Q53" s="74">
        <v>8799.1</v>
      </c>
      <c r="R53" s="74">
        <v>4070</v>
      </c>
      <c r="S53" s="40">
        <f t="shared" si="16"/>
        <v>0.46254730597447463</v>
      </c>
      <c r="T53" s="41">
        <f t="shared" si="5"/>
        <v>5183.966909816364</v>
      </c>
      <c r="U53" s="41">
        <f t="shared" si="6"/>
        <v>9281.1430863336409</v>
      </c>
      <c r="V53" s="41">
        <f t="shared" si="17"/>
        <v>5096.25</v>
      </c>
      <c r="W53" s="41">
        <f>$C$21</f>
        <v>15111.794423603475</v>
      </c>
      <c r="X53" s="27">
        <v>4.2065000000000001</v>
      </c>
      <c r="Y53" s="41" t="str">
        <f t="shared" si="20"/>
        <v>OK</v>
      </c>
      <c r="Z53" s="48" t="s">
        <v>1</v>
      </c>
      <c r="AA53" s="41">
        <f t="shared" si="7"/>
        <v>2872.6238187177491</v>
      </c>
      <c r="AB53" s="41">
        <f t="shared" si="8"/>
        <v>4049.8511883691322</v>
      </c>
      <c r="AC53" s="41">
        <f t="shared" si="9"/>
        <v>5249.5970674026294</v>
      </c>
      <c r="AD53" s="41" t="str">
        <f t="shared" si="21"/>
        <v>OK</v>
      </c>
      <c r="AE53" s="41">
        <f t="shared" si="10"/>
        <v>1.004975198024247</v>
      </c>
      <c r="AF53" s="70">
        <f t="shared" si="18"/>
        <v>4067.1018865173219</v>
      </c>
      <c r="AG53" s="78"/>
      <c r="AI53" s="48"/>
      <c r="AK53" s="47"/>
      <c r="AL53" s="47"/>
      <c r="AM53" s="47"/>
      <c r="AN53" s="47"/>
      <c r="AO53" s="47"/>
      <c r="AP53" s="47"/>
      <c r="AQ53" s="47"/>
    </row>
    <row r="54" spans="2:43" s="45" customFormat="1" x14ac:dyDescent="0.25">
      <c r="B54" s="39">
        <v>0.7</v>
      </c>
      <c r="C54" s="39">
        <v>0.5</v>
      </c>
      <c r="D54" s="48">
        <v>8000</v>
      </c>
      <c r="E54" s="48">
        <f>E52</f>
        <v>128685187.5</v>
      </c>
      <c r="F54" s="48">
        <f>F53</f>
        <v>15810</v>
      </c>
      <c r="G54" s="48">
        <f t="shared" si="11"/>
        <v>425</v>
      </c>
      <c r="H54" s="48">
        <f t="shared" si="12"/>
        <v>375</v>
      </c>
      <c r="I54" s="48">
        <f t="shared" si="13"/>
        <v>230392218.75</v>
      </c>
      <c r="J54" s="48">
        <f t="shared" si="14"/>
        <v>20385</v>
      </c>
      <c r="K54" s="41">
        <f t="shared" si="0"/>
        <v>90.219069770667829</v>
      </c>
      <c r="L54" s="41">
        <f t="shared" si="15"/>
        <v>106.31108381337614</v>
      </c>
      <c r="M54" s="41">
        <f t="shared" si="1"/>
        <v>88.673049060864656</v>
      </c>
      <c r="N54" s="41">
        <f t="shared" si="2"/>
        <v>65.256096200923622</v>
      </c>
      <c r="O54" s="41">
        <f t="shared" si="3"/>
        <v>75.250855442726973</v>
      </c>
      <c r="P54" s="78">
        <f t="shared" si="4"/>
        <v>1.3288885476672018E-2</v>
      </c>
      <c r="Q54" s="74">
        <v>6758.2</v>
      </c>
      <c r="R54" s="74">
        <v>4010</v>
      </c>
      <c r="S54" s="40">
        <f t="shared" si="16"/>
        <v>0.59335325974371877</v>
      </c>
      <c r="T54" s="41">
        <f t="shared" si="5"/>
        <v>3968.9746653281541</v>
      </c>
      <c r="U54" s="41">
        <f t="shared" si="6"/>
        <v>7105.8751754741943</v>
      </c>
      <c r="V54" s="41">
        <f t="shared" si="17"/>
        <v>5096.25</v>
      </c>
      <c r="W54" s="41">
        <f>$C$22</f>
        <v>11569.96760557141</v>
      </c>
      <c r="X54" s="27">
        <v>8.3642000000000003</v>
      </c>
      <c r="Y54" s="41" t="str">
        <f t="shared" si="20"/>
        <v>OK</v>
      </c>
      <c r="Z54" s="48" t="s">
        <v>1</v>
      </c>
      <c r="AA54" s="41">
        <f t="shared" si="7"/>
        <v>2605.2673176863746</v>
      </c>
      <c r="AB54" s="41">
        <f t="shared" si="8"/>
        <v>3774.7176850523147</v>
      </c>
      <c r="AC54" s="41">
        <f t="shared" si="9"/>
        <v>4979.0769945126822</v>
      </c>
      <c r="AD54" s="41" t="str">
        <f t="shared" si="21"/>
        <v>OK</v>
      </c>
      <c r="AE54" s="41">
        <f t="shared" si="10"/>
        <v>1.0623311025032127</v>
      </c>
      <c r="AF54" s="70">
        <f t="shared" si="18"/>
        <v>3909.0349352013245</v>
      </c>
      <c r="AG54" s="78"/>
      <c r="AI54" s="48"/>
      <c r="AK54" s="47"/>
      <c r="AL54" s="47"/>
      <c r="AM54" s="47"/>
      <c r="AN54" s="47"/>
      <c r="AO54" s="47"/>
      <c r="AP54" s="47"/>
      <c r="AQ54" s="47"/>
    </row>
    <row r="55" spans="2:43" s="45" customFormat="1" hidden="1" x14ac:dyDescent="0.25">
      <c r="B55" s="39">
        <v>0.6</v>
      </c>
      <c r="C55" s="39">
        <v>0.6</v>
      </c>
      <c r="D55" s="48">
        <v>6000</v>
      </c>
      <c r="E55" s="48">
        <f>(2*($B$55*$C$7)^3*$C$9+($C$10)^3*($C$55*$C$8-2*$C$9))/12</f>
        <v>81074250</v>
      </c>
      <c r="F55" s="48">
        <f>2*B55*$C$7*$C$9+(C55*$C$8-2*$C$9)*$C$10</f>
        <v>14760</v>
      </c>
      <c r="G55" s="48">
        <f t="shared" si="11"/>
        <v>400</v>
      </c>
      <c r="H55" s="48">
        <f t="shared" si="12"/>
        <v>400</v>
      </c>
      <c r="I55" s="48">
        <f t="shared" si="13"/>
        <v>192102375</v>
      </c>
      <c r="J55" s="48">
        <f t="shared" si="14"/>
        <v>19860</v>
      </c>
      <c r="K55" s="41">
        <f t="shared" si="0"/>
        <v>74.113665176225496</v>
      </c>
      <c r="L55" s="41">
        <f t="shared" si="15"/>
        <v>98.350539143661749</v>
      </c>
      <c r="M55" s="41">
        <f t="shared" si="1"/>
        <v>80.956730256604644</v>
      </c>
      <c r="N55" s="41">
        <f t="shared" si="2"/>
        <v>48.942072150692717</v>
      </c>
      <c r="O55" s="41">
        <f t="shared" si="3"/>
        <v>61.006274619763211</v>
      </c>
      <c r="P55" s="78">
        <f t="shared" si="4"/>
        <v>1.6391756523943625E-2</v>
      </c>
      <c r="Q55" s="40"/>
      <c r="R55" s="40"/>
      <c r="S55" s="40"/>
      <c r="T55" s="41">
        <f t="shared" si="5"/>
        <v>4445.3931923056607</v>
      </c>
      <c r="U55" s="41">
        <f t="shared" si="6"/>
        <v>10533.19136533177</v>
      </c>
      <c r="V55" s="41">
        <f t="shared" si="17"/>
        <v>4965</v>
      </c>
      <c r="W55" s="41">
        <f>$C$20</f>
        <v>20568.831298793619</v>
      </c>
      <c r="X55" s="48"/>
      <c r="Y55" s="41"/>
      <c r="Z55" s="48"/>
      <c r="AA55" s="41">
        <f t="shared" si="7"/>
        <v>2606.9975537357905</v>
      </c>
      <c r="AB55" s="41">
        <f t="shared" si="8"/>
        <v>4076.0257330815716</v>
      </c>
      <c r="AC55" s="41">
        <f t="shared" si="9"/>
        <v>5495.9083482554088</v>
      </c>
      <c r="AD55" s="41"/>
      <c r="AE55" s="41">
        <f t="shared" si="10"/>
        <v>0</v>
      </c>
      <c r="AF55" s="70">
        <f t="shared" si="18"/>
        <v>3885.8221390121948</v>
      </c>
      <c r="AG55" s="78"/>
      <c r="AI55" s="48"/>
      <c r="AK55" s="47"/>
      <c r="AL55" s="47"/>
      <c r="AM55" s="47"/>
      <c r="AN55" s="47"/>
      <c r="AO55" s="47"/>
      <c r="AP55" s="47"/>
      <c r="AQ55" s="47"/>
    </row>
    <row r="56" spans="2:43" s="45" customFormat="1" hidden="1" x14ac:dyDescent="0.25">
      <c r="B56" s="39">
        <v>0.6</v>
      </c>
      <c r="C56" s="39">
        <v>0.6</v>
      </c>
      <c r="D56" s="48">
        <v>7000</v>
      </c>
      <c r="E56" s="48">
        <f>E55</f>
        <v>81074250</v>
      </c>
      <c r="F56" s="48">
        <f>F55</f>
        <v>14760</v>
      </c>
      <c r="G56" s="48">
        <f t="shared" si="11"/>
        <v>400</v>
      </c>
      <c r="H56" s="48">
        <f t="shared" si="12"/>
        <v>400</v>
      </c>
      <c r="I56" s="48">
        <f t="shared" si="13"/>
        <v>192102375</v>
      </c>
      <c r="J56" s="48">
        <f t="shared" si="14"/>
        <v>19860</v>
      </c>
      <c r="K56" s="41">
        <f t="shared" si="0"/>
        <v>74.113665176225496</v>
      </c>
      <c r="L56" s="41">
        <f t="shared" si="15"/>
        <v>98.350539143661749</v>
      </c>
      <c r="M56" s="41">
        <f t="shared" si="1"/>
        <v>94.449518632705406</v>
      </c>
      <c r="N56" s="41">
        <f t="shared" si="2"/>
        <v>57.099084175808166</v>
      </c>
      <c r="O56" s="41">
        <f t="shared" si="3"/>
        <v>71.173987056390416</v>
      </c>
      <c r="P56" s="78">
        <f t="shared" si="4"/>
        <v>1.4050077020523107E-2</v>
      </c>
      <c r="Q56" s="40"/>
      <c r="R56" s="40"/>
      <c r="S56" s="40"/>
      <c r="T56" s="41">
        <f t="shared" si="5"/>
        <v>3266.003161693955</v>
      </c>
      <c r="U56" s="41">
        <f t="shared" si="6"/>
        <v>7738.6712071825241</v>
      </c>
      <c r="V56" s="41">
        <f t="shared" si="17"/>
        <v>4965</v>
      </c>
      <c r="W56" s="41">
        <f>$C$21</f>
        <v>15111.794423603475</v>
      </c>
      <c r="X56" s="48"/>
      <c r="Y56" s="41"/>
      <c r="Z56" s="48"/>
      <c r="AA56" s="41">
        <f t="shared" si="7"/>
        <v>2299.6095604420266</v>
      </c>
      <c r="AB56" s="41">
        <f t="shared" si="8"/>
        <v>3795.7366542391278</v>
      </c>
      <c r="AC56" s="41">
        <f t="shared" si="9"/>
        <v>5249.5970674026294</v>
      </c>
      <c r="AD56" s="41"/>
      <c r="AE56" s="41">
        <f t="shared" si="10"/>
        <v>0</v>
      </c>
      <c r="AF56" s="70">
        <f t="shared" si="18"/>
        <v>3765.2710438200843</v>
      </c>
      <c r="AG56" s="78"/>
      <c r="AI56" s="48"/>
      <c r="AK56" s="47"/>
      <c r="AL56" s="47"/>
      <c r="AM56" s="47"/>
      <c r="AN56" s="47"/>
      <c r="AO56" s="47"/>
      <c r="AP56" s="47"/>
      <c r="AQ56" s="47"/>
    </row>
    <row r="57" spans="2:43" s="45" customFormat="1" hidden="1" x14ac:dyDescent="0.25">
      <c r="B57" s="39">
        <v>0.6</v>
      </c>
      <c r="C57" s="39">
        <v>0.6</v>
      </c>
      <c r="D57" s="48">
        <v>8000</v>
      </c>
      <c r="E57" s="48">
        <f>E55</f>
        <v>81074250</v>
      </c>
      <c r="F57" s="48">
        <f>F56</f>
        <v>14760</v>
      </c>
      <c r="G57" s="48">
        <f t="shared" si="11"/>
        <v>400</v>
      </c>
      <c r="H57" s="48">
        <f t="shared" si="12"/>
        <v>400</v>
      </c>
      <c r="I57" s="48">
        <f t="shared" si="13"/>
        <v>192102375</v>
      </c>
      <c r="J57" s="48">
        <f t="shared" si="14"/>
        <v>19860</v>
      </c>
      <c r="K57" s="41">
        <f t="shared" si="0"/>
        <v>74.113665176225496</v>
      </c>
      <c r="L57" s="41">
        <f t="shared" si="15"/>
        <v>98.350539143661749</v>
      </c>
      <c r="M57" s="41">
        <f t="shared" si="1"/>
        <v>107.94230700880618</v>
      </c>
      <c r="N57" s="41">
        <f t="shared" si="2"/>
        <v>65.256096200923622</v>
      </c>
      <c r="O57" s="41">
        <f t="shared" si="3"/>
        <v>81.341699493017614</v>
      </c>
      <c r="P57" s="78">
        <f t="shared" si="4"/>
        <v>1.2293817392957719E-2</v>
      </c>
      <c r="Q57" s="40"/>
      <c r="R57" s="40"/>
      <c r="S57" s="40"/>
      <c r="T57" s="41">
        <f t="shared" si="5"/>
        <v>2500.5336706719345</v>
      </c>
      <c r="U57" s="41">
        <f t="shared" si="6"/>
        <v>5924.9201429991199</v>
      </c>
      <c r="V57" s="41">
        <f t="shared" si="17"/>
        <v>4965</v>
      </c>
      <c r="W57" s="41">
        <f>$C$22</f>
        <v>11569.96760557141</v>
      </c>
      <c r="X57" s="48"/>
      <c r="Y57" s="41"/>
      <c r="Z57" s="48"/>
      <c r="AA57" s="41">
        <f t="shared" si="7"/>
        <v>1989.6882999147288</v>
      </c>
      <c r="AB57" s="41">
        <f t="shared" si="8"/>
        <v>3496.1905977566184</v>
      </c>
      <c r="AC57" s="41">
        <f t="shared" si="9"/>
        <v>4979.0769945126822</v>
      </c>
      <c r="AD57" s="41"/>
      <c r="AE57" s="41">
        <f t="shared" si="10"/>
        <v>0</v>
      </c>
      <c r="AF57" s="70">
        <f t="shared" si="18"/>
        <v>3569.4428286679235</v>
      </c>
      <c r="AG57" s="78"/>
      <c r="AI57" s="48"/>
      <c r="AK57" s="47"/>
      <c r="AL57" s="47"/>
      <c r="AM57" s="47"/>
      <c r="AN57" s="47"/>
      <c r="AO57" s="47"/>
      <c r="AP57" s="47"/>
      <c r="AQ57" s="47"/>
    </row>
    <row r="58" spans="2:43" s="45" customFormat="1" x14ac:dyDescent="0.25">
      <c r="B58" s="39">
        <v>0.7</v>
      </c>
      <c r="C58" s="39">
        <v>0.7</v>
      </c>
      <c r="D58" s="48">
        <v>6000</v>
      </c>
      <c r="E58" s="48">
        <f>(2*($B$49*$C$7)^3*$C$9+($C$10)^3*($C$58*$C$8-2*$C$9))/12</f>
        <v>128713312.5</v>
      </c>
      <c r="F58" s="48">
        <f>2*B49*$C$7*$C$9+(C58*$C$8-2*$C$9)*$C$10</f>
        <v>17310</v>
      </c>
      <c r="G58" s="48">
        <f t="shared" si="11"/>
        <v>425</v>
      </c>
      <c r="H58" s="48">
        <f t="shared" si="12"/>
        <v>425</v>
      </c>
      <c r="I58" s="48">
        <f t="shared" si="13"/>
        <v>230406281.25</v>
      </c>
      <c r="J58" s="48">
        <f t="shared" si="14"/>
        <v>21135</v>
      </c>
      <c r="K58" s="41">
        <f t="shared" si="0"/>
        <v>86.230955750449894</v>
      </c>
      <c r="L58" s="41">
        <f t="shared" si="15"/>
        <v>104.41094612486006</v>
      </c>
      <c r="M58" s="41">
        <f t="shared" si="1"/>
        <v>69.580580984905708</v>
      </c>
      <c r="N58" s="41">
        <f t="shared" si="2"/>
        <v>48.942072150692717</v>
      </c>
      <c r="O58" s="41">
        <f t="shared" si="3"/>
        <v>57.4652392559003</v>
      </c>
      <c r="P58" s="78">
        <f t="shared" si="4"/>
        <v>1.7401824354143343E-2</v>
      </c>
      <c r="Q58" s="74">
        <v>11921</v>
      </c>
      <c r="R58" s="74">
        <v>4449</v>
      </c>
      <c r="S58" s="40">
        <f t="shared" si="16"/>
        <v>0.37320694572602969</v>
      </c>
      <c r="T58" s="41">
        <f t="shared" si="5"/>
        <v>7057.4970862710552</v>
      </c>
      <c r="U58" s="41">
        <f t="shared" si="6"/>
        <v>12633.438041464626</v>
      </c>
      <c r="V58" s="41">
        <f t="shared" si="17"/>
        <v>5283.75</v>
      </c>
      <c r="W58" s="41">
        <f>$C$20</f>
        <v>20568.831298793619</v>
      </c>
      <c r="X58" s="27">
        <v>2.4842</v>
      </c>
      <c r="Y58" s="41" t="str">
        <f>IF(AND(T58&lt;Q58,Q58&lt;W58),"OK","NOT OK")</f>
        <v>OK</v>
      </c>
      <c r="Z58" s="48" t="s">
        <v>1</v>
      </c>
      <c r="AA58" s="41">
        <f t="shared" si="7"/>
        <v>3347.9367432003933</v>
      </c>
      <c r="AB58" s="41">
        <f t="shared" si="8"/>
        <v>4435.2480059884138</v>
      </c>
      <c r="AC58" s="41">
        <f t="shared" si="9"/>
        <v>5495.9083482554088</v>
      </c>
      <c r="AD58" s="41" t="str">
        <f>IF(AND(AA58&lt;R58,R58&lt;AC58),"OK","NOT OK")</f>
        <v>OK</v>
      </c>
      <c r="AE58" s="41">
        <f t="shared" si="10"/>
        <v>1.003100614439828</v>
      </c>
      <c r="AF58" s="70">
        <f t="shared" si="18"/>
        <v>4478.3581649060388</v>
      </c>
      <c r="AG58" s="78"/>
      <c r="AI58" s="48"/>
      <c r="AK58" s="47"/>
      <c r="AL58" s="47"/>
      <c r="AM58" s="47"/>
      <c r="AN58" s="47"/>
      <c r="AO58" s="47"/>
      <c r="AP58" s="47"/>
      <c r="AQ58" s="47"/>
    </row>
    <row r="59" spans="2:43" s="45" customFormat="1" x14ac:dyDescent="0.25">
      <c r="B59" s="39">
        <v>0.7</v>
      </c>
      <c r="C59" s="39">
        <v>0.7</v>
      </c>
      <c r="D59" s="48">
        <v>7000</v>
      </c>
      <c r="E59" s="48">
        <f>E58</f>
        <v>128713312.5</v>
      </c>
      <c r="F59" s="48">
        <f>F58</f>
        <v>17310</v>
      </c>
      <c r="G59" s="48">
        <f t="shared" si="11"/>
        <v>425</v>
      </c>
      <c r="H59" s="48">
        <f t="shared" si="12"/>
        <v>425</v>
      </c>
      <c r="I59" s="48">
        <f t="shared" si="13"/>
        <v>230406281.25</v>
      </c>
      <c r="J59" s="48">
        <f t="shared" si="14"/>
        <v>21135</v>
      </c>
      <c r="K59" s="41">
        <f t="shared" si="0"/>
        <v>86.230955750449894</v>
      </c>
      <c r="L59" s="41">
        <f t="shared" si="15"/>
        <v>104.41094612486006</v>
      </c>
      <c r="M59" s="41">
        <f t="shared" si="1"/>
        <v>81.177344482389998</v>
      </c>
      <c r="N59" s="41">
        <f t="shared" si="2"/>
        <v>57.099084175808166</v>
      </c>
      <c r="O59" s="41">
        <f t="shared" si="3"/>
        <v>67.042779131883691</v>
      </c>
      <c r="P59" s="78">
        <f t="shared" si="4"/>
        <v>1.4915849446408579E-2</v>
      </c>
      <c r="Q59" s="74">
        <v>8802.6</v>
      </c>
      <c r="R59" s="74">
        <v>4422</v>
      </c>
      <c r="S59" s="40">
        <f t="shared" si="16"/>
        <v>0.50235157794288055</v>
      </c>
      <c r="T59" s="41">
        <f t="shared" si="5"/>
        <v>5185.0999001175096</v>
      </c>
      <c r="U59" s="41">
        <f t="shared" si="6"/>
        <v>9281.7095814842141</v>
      </c>
      <c r="V59" s="41">
        <f t="shared" si="17"/>
        <v>5283.75</v>
      </c>
      <c r="W59" s="41">
        <f>$C$21</f>
        <v>15111.794423603475</v>
      </c>
      <c r="X59" s="27">
        <v>6.6661000000000001</v>
      </c>
      <c r="Y59" s="41" t="str">
        <f>IF(AND(T59&lt;Q59,Q59&lt;W59),"OK","NOT OK")</f>
        <v>OK</v>
      </c>
      <c r="Z59" s="48" t="s">
        <v>1</v>
      </c>
      <c r="AA59" s="41">
        <f t="shared" si="7"/>
        <v>3051.6017807152029</v>
      </c>
      <c r="AB59" s="41">
        <f t="shared" si="8"/>
        <v>4163.5585017213243</v>
      </c>
      <c r="AC59" s="41">
        <f t="shared" si="9"/>
        <v>5249.5970674026294</v>
      </c>
      <c r="AD59" s="41" t="str">
        <f>IF(AND(AA59&lt;R59,R59&lt;AC59),"OK","NOT OK")</f>
        <v>OK</v>
      </c>
      <c r="AE59" s="41">
        <f t="shared" si="10"/>
        <v>1.0620722629865365</v>
      </c>
      <c r="AF59" s="70">
        <f t="shared" si="18"/>
        <v>4374.8111487029682</v>
      </c>
      <c r="AG59" s="78"/>
      <c r="AI59" s="48"/>
      <c r="AK59" s="47"/>
      <c r="AL59" s="47"/>
      <c r="AM59" s="47"/>
      <c r="AN59" s="47"/>
      <c r="AO59" s="47"/>
      <c r="AP59" s="47"/>
      <c r="AQ59" s="47"/>
    </row>
    <row r="60" spans="2:43" s="45" customFormat="1" x14ac:dyDescent="0.25">
      <c r="B60" s="49">
        <v>0.7</v>
      </c>
      <c r="C60" s="49">
        <v>0.7</v>
      </c>
      <c r="D60" s="50">
        <v>8000</v>
      </c>
      <c r="E60" s="50">
        <f>E58</f>
        <v>128713312.5</v>
      </c>
      <c r="F60" s="50">
        <f>F59</f>
        <v>17310</v>
      </c>
      <c r="G60" s="50">
        <f t="shared" si="11"/>
        <v>425</v>
      </c>
      <c r="H60" s="50">
        <f t="shared" si="12"/>
        <v>425</v>
      </c>
      <c r="I60" s="50">
        <f t="shared" si="13"/>
        <v>230406281.25</v>
      </c>
      <c r="J60" s="50">
        <f t="shared" si="14"/>
        <v>21135</v>
      </c>
      <c r="K60" s="51">
        <f t="shared" si="0"/>
        <v>86.230955750449894</v>
      </c>
      <c r="L60" s="51">
        <f t="shared" si="15"/>
        <v>104.41094612486006</v>
      </c>
      <c r="M60" s="51">
        <f t="shared" si="1"/>
        <v>92.774107979874287</v>
      </c>
      <c r="N60" s="51">
        <f t="shared" si="2"/>
        <v>65.256096200923622</v>
      </c>
      <c r="O60" s="51">
        <f t="shared" si="3"/>
        <v>76.620319007867067</v>
      </c>
      <c r="P60" s="79">
        <f t="shared" si="4"/>
        <v>1.3051368265607509E-2</v>
      </c>
      <c r="Q60" s="75">
        <v>6760.5</v>
      </c>
      <c r="R60" s="75">
        <v>4184</v>
      </c>
      <c r="S60" s="52">
        <f t="shared" si="16"/>
        <v>0.61888913541897783</v>
      </c>
      <c r="T60" s="51">
        <f t="shared" si="5"/>
        <v>3969.8421110274685</v>
      </c>
      <c r="U60" s="51">
        <f t="shared" si="6"/>
        <v>7106.3088983238513</v>
      </c>
      <c r="V60" s="51">
        <f t="shared" si="17"/>
        <v>5283.75</v>
      </c>
      <c r="W60" s="51">
        <f>$C$22</f>
        <v>11569.96760557141</v>
      </c>
      <c r="X60" s="17">
        <v>11.484999999999999</v>
      </c>
      <c r="Y60" s="51" t="str">
        <f>IF(AND(T60&lt;Q60,Q60&lt;W60),"OK","NOT OK")</f>
        <v>OK</v>
      </c>
      <c r="Z60" s="50" t="s">
        <v>1</v>
      </c>
      <c r="AA60" s="51">
        <f t="shared" si="7"/>
        <v>2742.1187768523851</v>
      </c>
      <c r="AB60" s="51">
        <f t="shared" si="8"/>
        <v>3870.6852554903071</v>
      </c>
      <c r="AC60" s="51">
        <f t="shared" si="9"/>
        <v>4979.0769945126822</v>
      </c>
      <c r="AD60" s="51" t="str">
        <f>IF(AND(AA60&lt;R60,R60&lt;AC60),"OK","NOT OK")</f>
        <v>OK</v>
      </c>
      <c r="AE60" s="51">
        <f t="shared" si="10"/>
        <v>1.0809455493869662</v>
      </c>
      <c r="AF60" s="71">
        <f t="shared" si="18"/>
        <v>4186.1554848731967</v>
      </c>
      <c r="AG60" s="78"/>
      <c r="AI60" s="48"/>
      <c r="AK60" s="47"/>
      <c r="AL60" s="47"/>
      <c r="AM60" s="47"/>
      <c r="AN60" s="47"/>
      <c r="AO60" s="47"/>
      <c r="AP60" s="47"/>
      <c r="AQ60" s="47"/>
    </row>
    <row r="61" spans="2:43" x14ac:dyDescent="0.25">
      <c r="S61" s="1"/>
      <c r="T61" s="1"/>
    </row>
    <row r="62" spans="2:43" x14ac:dyDescent="0.25">
      <c r="B62" s="3" t="s">
        <v>23</v>
      </c>
    </row>
    <row r="64" spans="2:43" x14ac:dyDescent="0.25">
      <c r="B64" s="7" t="s">
        <v>24</v>
      </c>
      <c r="D64" s="8">
        <v>200000</v>
      </c>
      <c r="E64" s="7" t="s">
        <v>25</v>
      </c>
    </row>
    <row r="65" spans="2:39" x14ac:dyDescent="0.25">
      <c r="B65" s="7" t="s">
        <v>26</v>
      </c>
      <c r="D65" s="8">
        <v>250</v>
      </c>
      <c r="E65" s="7" t="s">
        <v>25</v>
      </c>
    </row>
    <row r="66" spans="2:39" x14ac:dyDescent="0.25">
      <c r="B66" s="7" t="s">
        <v>29</v>
      </c>
      <c r="D66" s="1">
        <f>4.71*SQRT(D64/D65)</f>
        <v>133.21891757554556</v>
      </c>
      <c r="E66" s="11">
        <f>D66</f>
        <v>133.21891757554556</v>
      </c>
      <c r="F66" s="11">
        <v>0</v>
      </c>
      <c r="G66" s="11">
        <v>8000</v>
      </c>
      <c r="H66" s="11">
        <v>0</v>
      </c>
      <c r="I66" s="11">
        <v>1</v>
      </c>
    </row>
    <row r="69" spans="2:39" ht="15" customHeight="1" x14ac:dyDescent="0.25">
      <c r="B69" s="82" t="s">
        <v>18</v>
      </c>
      <c r="C69" s="82" t="s">
        <v>28</v>
      </c>
      <c r="D69" s="82" t="s">
        <v>30</v>
      </c>
      <c r="E69" s="82" t="s">
        <v>31</v>
      </c>
      <c r="F69" s="82" t="s">
        <v>32</v>
      </c>
      <c r="G69" s="82" t="s">
        <v>33</v>
      </c>
      <c r="H69" s="82" t="s">
        <v>34</v>
      </c>
      <c r="I69" s="82" t="s">
        <v>41</v>
      </c>
      <c r="J69" s="82" t="s">
        <v>42</v>
      </c>
      <c r="K69" s="84" t="s">
        <v>20</v>
      </c>
      <c r="L69" s="84"/>
      <c r="M69" s="82" t="s">
        <v>37</v>
      </c>
      <c r="N69" s="82" t="s">
        <v>38</v>
      </c>
      <c r="O69" s="82" t="s">
        <v>39</v>
      </c>
      <c r="P69" s="82" t="s">
        <v>40</v>
      </c>
      <c r="Q69" s="96"/>
      <c r="R69" s="97"/>
    </row>
    <row r="70" spans="2:39" ht="30" x14ac:dyDescent="0.25">
      <c r="B70" s="83"/>
      <c r="C70" s="83"/>
      <c r="D70" s="83"/>
      <c r="E70" s="83"/>
      <c r="F70" s="83"/>
      <c r="G70" s="83"/>
      <c r="H70" s="83"/>
      <c r="I70" s="83"/>
      <c r="J70" s="83"/>
      <c r="K70" s="6" t="s">
        <v>35</v>
      </c>
      <c r="L70" s="6" t="s">
        <v>36</v>
      </c>
      <c r="M70" s="83"/>
      <c r="N70" s="83"/>
      <c r="O70" s="83"/>
      <c r="P70" s="83"/>
      <c r="Q70" s="96"/>
      <c r="R70" s="97"/>
    </row>
    <row r="71" spans="2:39" x14ac:dyDescent="0.25">
      <c r="B71" s="9">
        <v>0</v>
      </c>
      <c r="C71" s="5">
        <f>B71/$G$14</f>
        <v>0</v>
      </c>
      <c r="D71" s="5">
        <f>B71/$C$14</f>
        <v>0</v>
      </c>
      <c r="E71" s="5">
        <v>0</v>
      </c>
      <c r="F71" s="5">
        <v>0</v>
      </c>
      <c r="G71" s="5">
        <v>250</v>
      </c>
      <c r="H71" s="5">
        <v>250</v>
      </c>
      <c r="I71" s="5">
        <v>0</v>
      </c>
      <c r="J71" s="5">
        <v>0</v>
      </c>
      <c r="K71" s="5">
        <f t="shared" ref="K71:K88" si="22">G71*$G$13/1000</f>
        <v>1777.5</v>
      </c>
      <c r="L71" s="5">
        <f t="shared" ref="L71:L102" si="23">H71*$C$13/1000</f>
        <v>6240</v>
      </c>
      <c r="M71" s="5"/>
      <c r="N71" s="5"/>
      <c r="O71" s="5">
        <v>0</v>
      </c>
      <c r="P71" s="5">
        <v>0</v>
      </c>
      <c r="AC71" s="33"/>
      <c r="AD71" s="33"/>
      <c r="AL71" s="2"/>
      <c r="AM71" s="2"/>
    </row>
    <row r="72" spans="2:39" x14ac:dyDescent="0.25">
      <c r="B72" s="9">
        <v>300</v>
      </c>
      <c r="C72" s="5">
        <f t="shared" ref="C72:C98" si="24">B72/$G$14</f>
        <v>7.9372853307453122</v>
      </c>
      <c r="D72" s="5">
        <f t="shared" ref="D72:D135" si="25">B72/$C$14</f>
        <v>2.4471036075346357</v>
      </c>
      <c r="E72" s="5">
        <f t="shared" ref="E72:E98" si="26">PI()^2*200000/C72^2</f>
        <v>31331.82958341606</v>
      </c>
      <c r="F72" s="5">
        <f t="shared" ref="F72:F135" si="27">PI()^2*200000/D72^2</f>
        <v>329628.70671143621</v>
      </c>
      <c r="G72" s="5">
        <f t="shared" ref="G72:G98" si="28">IF(C72&lt;=$D$66,0.658^($D$65/E72)*$D$65,0.877*E72)</f>
        <v>249.16647818059883</v>
      </c>
      <c r="H72" s="5">
        <f t="shared" ref="H72:H135" si="29">IF(D72&lt;=$D$66,0.658^($D$65/F72)*$D$65,0.877*F72)</f>
        <v>249.92065240494549</v>
      </c>
      <c r="I72" s="5">
        <f>G72/E72</f>
        <v>7.9525033007482801E-3</v>
      </c>
      <c r="J72" s="5">
        <f>H72/F72</f>
        <v>7.5818837169340102E-4</v>
      </c>
      <c r="K72" s="5">
        <f t="shared" si="22"/>
        <v>1771.5736598640578</v>
      </c>
      <c r="L72" s="5">
        <f t="shared" si="23"/>
        <v>6238.0194840274398</v>
      </c>
      <c r="M72" s="5">
        <f t="shared" ref="M72:M88" si="30">E72*$G$13/1000</f>
        <v>222769.30833808819</v>
      </c>
      <c r="N72" s="5">
        <f>F72*$C$13/1000</f>
        <v>8227532.5195174478</v>
      </c>
      <c r="O72" s="5">
        <f>K72/M72</f>
        <v>7.9525033007482801E-3</v>
      </c>
      <c r="P72" s="5">
        <f>L72/N72</f>
        <v>7.5818837169340113E-4</v>
      </c>
      <c r="AC72" s="33"/>
      <c r="AD72" s="33"/>
      <c r="AL72" s="2"/>
      <c r="AM72" s="2"/>
    </row>
    <row r="73" spans="2:39" x14ac:dyDescent="0.25">
      <c r="B73" s="9">
        <v>600</v>
      </c>
      <c r="C73" s="5">
        <f t="shared" si="24"/>
        <v>15.874570661490624</v>
      </c>
      <c r="D73" s="5">
        <f t="shared" si="25"/>
        <v>4.8942072150692715</v>
      </c>
      <c r="E73" s="5">
        <f t="shared" si="26"/>
        <v>7832.957395854015</v>
      </c>
      <c r="F73" s="5">
        <f t="shared" si="27"/>
        <v>82407.176677859054</v>
      </c>
      <c r="G73" s="5">
        <f t="shared" si="28"/>
        <v>246.68254989807537</v>
      </c>
      <c r="H73" s="5">
        <f t="shared" si="29"/>
        <v>249.68276069279185</v>
      </c>
      <c r="I73" s="5">
        <f t="shared" ref="I73:I98" si="31">G73/E73</f>
        <v>3.1492900756570498E-2</v>
      </c>
      <c r="J73" s="5">
        <f t="shared" ref="J73:J136" si="32">H73/F73</f>
        <v>3.0298667028581259E-3</v>
      </c>
      <c r="K73" s="5">
        <f t="shared" si="22"/>
        <v>1753.9129297753159</v>
      </c>
      <c r="L73" s="5">
        <f t="shared" si="23"/>
        <v>6232.0817068920842</v>
      </c>
      <c r="M73" s="5">
        <f t="shared" si="30"/>
        <v>55692.327084522047</v>
      </c>
      <c r="N73" s="5">
        <f>F73*$C$13/1000</f>
        <v>2056883.1298793619</v>
      </c>
      <c r="O73" s="5">
        <f>K73/M73</f>
        <v>3.1492900756570498E-2</v>
      </c>
      <c r="P73" s="5">
        <f>L73/N73</f>
        <v>3.0298667028581254E-3</v>
      </c>
      <c r="AC73" s="33"/>
      <c r="AD73" s="33"/>
      <c r="AL73" s="2"/>
      <c r="AM73" s="2"/>
    </row>
    <row r="74" spans="2:39" x14ac:dyDescent="0.25">
      <c r="B74" s="9">
        <v>900</v>
      </c>
      <c r="C74" s="5">
        <f t="shared" si="24"/>
        <v>23.811855992235937</v>
      </c>
      <c r="D74" s="5">
        <f t="shared" si="25"/>
        <v>7.3413108226039077</v>
      </c>
      <c r="E74" s="5">
        <f t="shared" si="26"/>
        <v>3481.3143981573398</v>
      </c>
      <c r="F74" s="5">
        <f t="shared" si="27"/>
        <v>36625.411856826242</v>
      </c>
      <c r="G74" s="5">
        <f t="shared" si="28"/>
        <v>242.59757444096334</v>
      </c>
      <c r="H74" s="5">
        <f t="shared" si="29"/>
        <v>249.2867776032804</v>
      </c>
      <c r="I74" s="5">
        <f t="shared" si="31"/>
        <v>6.9685626374156345E-2</v>
      </c>
      <c r="J74" s="5">
        <f t="shared" si="32"/>
        <v>6.8063883780413613E-3</v>
      </c>
      <c r="K74" s="5">
        <f t="shared" si="22"/>
        <v>1724.8687542752493</v>
      </c>
      <c r="L74" s="5">
        <f t="shared" si="23"/>
        <v>6222.1979689778791</v>
      </c>
      <c r="M74" s="5">
        <f t="shared" si="30"/>
        <v>24752.145370898685</v>
      </c>
      <c r="N74" s="5">
        <f>F74*$C$13/1000</f>
        <v>914170.27994638297</v>
      </c>
      <c r="O74" s="5">
        <f>K74/M74</f>
        <v>6.9685626374156345E-2</v>
      </c>
      <c r="P74" s="5">
        <f>L74/N74</f>
        <v>6.8063883780413613E-3</v>
      </c>
      <c r="AC74" s="33"/>
      <c r="AD74" s="33"/>
      <c r="AL74" s="2"/>
      <c r="AM74" s="2"/>
    </row>
    <row r="75" spans="2:39" x14ac:dyDescent="0.25">
      <c r="B75" s="9">
        <v>1200</v>
      </c>
      <c r="C75" s="5">
        <f t="shared" si="24"/>
        <v>31.749141322981249</v>
      </c>
      <c r="D75" s="5">
        <f t="shared" si="25"/>
        <v>9.788414430138543</v>
      </c>
      <c r="E75" s="5">
        <f t="shared" si="26"/>
        <v>1958.2393489635037</v>
      </c>
      <c r="F75" s="5">
        <f t="shared" si="27"/>
        <v>20601.794169464763</v>
      </c>
      <c r="G75" s="5">
        <f t="shared" si="28"/>
        <v>236.99200210095844</v>
      </c>
      <c r="H75" s="5">
        <f t="shared" si="29"/>
        <v>248.73345610714711</v>
      </c>
      <c r="I75" s="5">
        <f t="shared" si="31"/>
        <v>0.12102300070029659</v>
      </c>
      <c r="J75" s="5">
        <f t="shared" si="32"/>
        <v>1.207338807781173E-2</v>
      </c>
      <c r="K75" s="5">
        <f t="shared" si="22"/>
        <v>1685.0131349378144</v>
      </c>
      <c r="L75" s="5">
        <f t="shared" si="23"/>
        <v>6208.3870644343915</v>
      </c>
      <c r="M75" s="5">
        <f t="shared" si="30"/>
        <v>13923.081771130512</v>
      </c>
      <c r="N75" s="5">
        <f>F75*$C$13/1000</f>
        <v>514220.78246984049</v>
      </c>
      <c r="O75" s="5">
        <f>K75/M75</f>
        <v>0.12102300070029658</v>
      </c>
      <c r="P75" s="5">
        <f>L75/N75</f>
        <v>1.207338807781173E-2</v>
      </c>
      <c r="AC75" s="33"/>
      <c r="AD75" s="33"/>
      <c r="AL75" s="2"/>
      <c r="AM75" s="2"/>
    </row>
    <row r="76" spans="2:39" x14ac:dyDescent="0.25">
      <c r="B76" s="9">
        <v>1500</v>
      </c>
      <c r="C76" s="5">
        <f t="shared" si="24"/>
        <v>39.686426653726564</v>
      </c>
      <c r="D76" s="5">
        <f t="shared" si="25"/>
        <v>12.235518037673179</v>
      </c>
      <c r="E76" s="5">
        <f t="shared" si="26"/>
        <v>1253.2731833366424</v>
      </c>
      <c r="F76" s="5">
        <f t="shared" si="27"/>
        <v>13185.148268457448</v>
      </c>
      <c r="G76" s="5">
        <f t="shared" si="28"/>
        <v>229.97473948640081</v>
      </c>
      <c r="H76" s="5">
        <f t="shared" si="29"/>
        <v>248.02384702031074</v>
      </c>
      <c r="I76" s="5">
        <f t="shared" si="31"/>
        <v>0.18349929013411848</v>
      </c>
      <c r="J76" s="5">
        <f t="shared" si="32"/>
        <v>1.8810850054197189E-2</v>
      </c>
      <c r="K76" s="5">
        <f t="shared" si="22"/>
        <v>1635.1203977483096</v>
      </c>
      <c r="L76" s="5">
        <f t="shared" si="23"/>
        <v>6190.675221626956</v>
      </c>
      <c r="M76" s="5">
        <f t="shared" si="30"/>
        <v>8910.772333523526</v>
      </c>
      <c r="N76" s="5">
        <f>F76*$C$13/1000</f>
        <v>329101.3007806979</v>
      </c>
      <c r="O76" s="5">
        <f>K76/M76</f>
        <v>0.1834992901341185</v>
      </c>
      <c r="P76" s="5">
        <f>L76/N76</f>
        <v>1.8810850054197189E-2</v>
      </c>
      <c r="AC76" s="33"/>
      <c r="AD76" s="33"/>
      <c r="AL76" s="2"/>
      <c r="AM76" s="2"/>
    </row>
    <row r="77" spans="2:39" x14ac:dyDescent="0.25">
      <c r="B77" s="9">
        <v>1800</v>
      </c>
      <c r="C77" s="5">
        <f t="shared" si="24"/>
        <v>47.623711984471875</v>
      </c>
      <c r="D77" s="5">
        <f t="shared" si="25"/>
        <v>14.682621645207815</v>
      </c>
      <c r="E77" s="5">
        <f t="shared" si="26"/>
        <v>870.32859953933496</v>
      </c>
      <c r="F77" s="5">
        <f t="shared" si="27"/>
        <v>9156.3529642065605</v>
      </c>
      <c r="G77" s="5">
        <f t="shared" si="28"/>
        <v>221.67963178296083</v>
      </c>
      <c r="H77" s="5">
        <f t="shared" si="29"/>
        <v>247.15929567856622</v>
      </c>
      <c r="I77" s="5">
        <f t="shared" si="31"/>
        <v>0.25470797110458726</v>
      </c>
      <c r="J77" s="5">
        <f t="shared" si="32"/>
        <v>2.6993203150287654E-2</v>
      </c>
      <c r="K77" s="5">
        <f t="shared" si="22"/>
        <v>1576.1421819768516</v>
      </c>
      <c r="L77" s="5">
        <f t="shared" si="23"/>
        <v>6169.0960201370126</v>
      </c>
      <c r="M77" s="5">
        <f t="shared" si="30"/>
        <v>6188.0363427246712</v>
      </c>
      <c r="N77" s="5">
        <f>F77*$C$13/1000</f>
        <v>228542.56998659574</v>
      </c>
      <c r="O77" s="5">
        <f>K77/M77</f>
        <v>0.25470797110458732</v>
      </c>
      <c r="P77" s="5">
        <f>L77/N77</f>
        <v>2.6993203150287654E-2</v>
      </c>
      <c r="AC77" s="33"/>
      <c r="AD77" s="33"/>
      <c r="AL77" s="2"/>
      <c r="AM77" s="2"/>
    </row>
    <row r="78" spans="2:39" x14ac:dyDescent="0.25">
      <c r="B78" s="9">
        <v>2100</v>
      </c>
      <c r="C78" s="5">
        <f t="shared" si="24"/>
        <v>55.560997315217186</v>
      </c>
      <c r="D78" s="5">
        <f t="shared" si="25"/>
        <v>17.12972525274245</v>
      </c>
      <c r="E78" s="5">
        <f t="shared" si="26"/>
        <v>639.42509353910327</v>
      </c>
      <c r="F78" s="5">
        <f t="shared" si="27"/>
        <v>6727.116463498699</v>
      </c>
      <c r="G78" s="5">
        <f t="shared" si="28"/>
        <v>212.26122064262509</v>
      </c>
      <c r="H78" s="5">
        <f t="shared" si="29"/>
        <v>246.14143768751308</v>
      </c>
      <c r="I78" s="5">
        <f t="shared" si="31"/>
        <v>0.33195635077096725</v>
      </c>
      <c r="J78" s="5">
        <f t="shared" si="32"/>
        <v>3.6589442002836627E-2</v>
      </c>
      <c r="K78" s="5">
        <f t="shared" si="22"/>
        <v>1509.1772787690645</v>
      </c>
      <c r="L78" s="5">
        <f t="shared" si="23"/>
        <v>6143.6902846803268</v>
      </c>
      <c r="M78" s="5">
        <f t="shared" si="30"/>
        <v>4546.3124150630247</v>
      </c>
      <c r="N78" s="5">
        <f>F78*$C$13/1000</f>
        <v>167908.82692892753</v>
      </c>
      <c r="O78" s="5">
        <f>K78/M78</f>
        <v>0.33195635077096719</v>
      </c>
      <c r="P78" s="5">
        <f>L78/N78</f>
        <v>3.6589442002836627E-2</v>
      </c>
      <c r="AC78" s="33"/>
      <c r="AD78" s="33"/>
      <c r="AL78" s="2"/>
      <c r="AM78" s="2"/>
    </row>
    <row r="79" spans="2:39" x14ac:dyDescent="0.25">
      <c r="B79" s="9">
        <v>2400</v>
      </c>
      <c r="C79" s="5">
        <f t="shared" si="24"/>
        <v>63.498282645962497</v>
      </c>
      <c r="D79" s="5">
        <f t="shared" si="25"/>
        <v>19.576828860277086</v>
      </c>
      <c r="E79" s="5">
        <f t="shared" si="26"/>
        <v>489.55983724087594</v>
      </c>
      <c r="F79" s="5">
        <f t="shared" si="27"/>
        <v>5150.4485423661908</v>
      </c>
      <c r="G79" s="5">
        <f t="shared" si="28"/>
        <v>201.88996535893529</v>
      </c>
      <c r="H79" s="5">
        <f t="shared" si="29"/>
        <v>244.97219376651083</v>
      </c>
      <c r="I79" s="5">
        <f t="shared" si="31"/>
        <v>0.41239078453978706</v>
      </c>
      <c r="J79" s="5">
        <f t="shared" si="32"/>
        <v>4.7563273713238E-2</v>
      </c>
      <c r="K79" s="5">
        <f t="shared" si="22"/>
        <v>1435.43765370203</v>
      </c>
      <c r="L79" s="5">
        <f t="shared" si="23"/>
        <v>6114.5059564121102</v>
      </c>
      <c r="M79" s="5">
        <f t="shared" si="30"/>
        <v>3480.7704427826279</v>
      </c>
      <c r="N79" s="5">
        <f>F79*$C$13/1000</f>
        <v>128555.19561746012</v>
      </c>
      <c r="O79" s="5">
        <f>K79/M79</f>
        <v>0.41239078453978711</v>
      </c>
      <c r="P79" s="5">
        <f>L79/N79</f>
        <v>4.7563273713238E-2</v>
      </c>
      <c r="AC79" s="33"/>
      <c r="AD79" s="33"/>
      <c r="AL79" s="2"/>
      <c r="AM79" s="2"/>
    </row>
    <row r="80" spans="2:39" x14ac:dyDescent="0.25">
      <c r="B80" s="9">
        <v>2700</v>
      </c>
      <c r="C80" s="5">
        <f t="shared" si="24"/>
        <v>71.435567976707816</v>
      </c>
      <c r="D80" s="5">
        <f t="shared" si="25"/>
        <v>22.023932467811722</v>
      </c>
      <c r="E80" s="5">
        <f t="shared" si="26"/>
        <v>386.81271090637108</v>
      </c>
      <c r="F80" s="5">
        <f t="shared" si="27"/>
        <v>4069.4902063140271</v>
      </c>
      <c r="G80" s="5">
        <f t="shared" si="28"/>
        <v>190.74713332297222</v>
      </c>
      <c r="H80" s="5">
        <f t="shared" si="29"/>
        <v>243.65376370941303</v>
      </c>
      <c r="I80" s="5">
        <f t="shared" si="31"/>
        <v>0.49312529796659915</v>
      </c>
      <c r="J80" s="5">
        <f t="shared" si="32"/>
        <v>5.9873289123873907E-2</v>
      </c>
      <c r="K80" s="5">
        <f t="shared" si="22"/>
        <v>1356.2121179263324</v>
      </c>
      <c r="L80" s="5">
        <f t="shared" si="23"/>
        <v>6081.5979421869488</v>
      </c>
      <c r="M80" s="5">
        <f t="shared" si="30"/>
        <v>2750.2383745442985</v>
      </c>
      <c r="N80" s="5">
        <f>F80*$C$13/1000</f>
        <v>101574.47554959811</v>
      </c>
      <c r="O80" s="5">
        <f>K80/M80</f>
        <v>0.49312529796659915</v>
      </c>
      <c r="P80" s="5">
        <f>L80/N80</f>
        <v>5.9873289123873907E-2</v>
      </c>
      <c r="AC80" s="33"/>
      <c r="AD80" s="33"/>
      <c r="AL80" s="2"/>
      <c r="AM80" s="2"/>
    </row>
    <row r="81" spans="2:39" x14ac:dyDescent="0.25">
      <c r="B81" s="9">
        <v>3000</v>
      </c>
      <c r="C81" s="5">
        <f t="shared" si="24"/>
        <v>79.372853307453127</v>
      </c>
      <c r="D81" s="5">
        <f t="shared" si="25"/>
        <v>24.471036075346358</v>
      </c>
      <c r="E81" s="5">
        <f t="shared" si="26"/>
        <v>313.31829583416061</v>
      </c>
      <c r="F81" s="5">
        <f t="shared" si="27"/>
        <v>3296.2870671143619</v>
      </c>
      <c r="G81" s="5">
        <f t="shared" si="28"/>
        <v>179.01957272577397</v>
      </c>
      <c r="H81" s="5">
        <f t="shared" si="29"/>
        <v>242.18861948865631</v>
      </c>
      <c r="I81" s="5">
        <f t="shared" si="31"/>
        <v>0.57136648292166459</v>
      </c>
      <c r="J81" s="5">
        <f t="shared" si="32"/>
        <v>7.3473157694567318E-2</v>
      </c>
      <c r="K81" s="5">
        <f t="shared" si="22"/>
        <v>1272.8291620802529</v>
      </c>
      <c r="L81" s="5">
        <f t="shared" si="23"/>
        <v>6045.0279424368618</v>
      </c>
      <c r="M81" s="5">
        <f t="shared" si="30"/>
        <v>2227.6930833808815</v>
      </c>
      <c r="N81" s="5">
        <f>F81*$C$13/1000</f>
        <v>82275.325195174475</v>
      </c>
      <c r="O81" s="5">
        <f>K81/M81</f>
        <v>0.5713664829216647</v>
      </c>
      <c r="P81" s="5">
        <f>L81/N81</f>
        <v>7.3473157694567318E-2</v>
      </c>
      <c r="AC81" s="33"/>
      <c r="AD81" s="33"/>
      <c r="AL81" s="2"/>
      <c r="AM81" s="2"/>
    </row>
    <row r="82" spans="2:39" x14ac:dyDescent="0.25">
      <c r="B82" s="9">
        <v>3300</v>
      </c>
      <c r="C82" s="5">
        <f t="shared" si="24"/>
        <v>87.310138638198438</v>
      </c>
      <c r="D82" s="5">
        <f t="shared" si="25"/>
        <v>26.918139682880994</v>
      </c>
      <c r="E82" s="5">
        <f t="shared" si="26"/>
        <v>258.94074035881039</v>
      </c>
      <c r="F82" s="5">
        <f t="shared" si="27"/>
        <v>2724.2041876978196</v>
      </c>
      <c r="G82" s="5">
        <f t="shared" si="28"/>
        <v>166.89457611649999</v>
      </c>
      <c r="H82" s="5">
        <f t="shared" si="29"/>
        <v>240.57949753296228</v>
      </c>
      <c r="I82" s="5">
        <f t="shared" si="31"/>
        <v>0.64452807188716854</v>
      </c>
      <c r="J82" s="5">
        <f t="shared" si="32"/>
        <v>8.8311844838720427E-2</v>
      </c>
      <c r="K82" s="5">
        <f t="shared" si="22"/>
        <v>1186.6204361883151</v>
      </c>
      <c r="L82" s="5">
        <f t="shared" si="23"/>
        <v>6004.8642584227391</v>
      </c>
      <c r="M82" s="5">
        <f t="shared" si="30"/>
        <v>1841.0686639511418</v>
      </c>
      <c r="N82" s="5">
        <f>F82*$C$13/1000</f>
        <v>67996.136524937581</v>
      </c>
      <c r="O82" s="5">
        <f>K82/M82</f>
        <v>0.64452807188716865</v>
      </c>
      <c r="P82" s="5">
        <f>L82/N82</f>
        <v>8.8311844838720441E-2</v>
      </c>
      <c r="AC82" s="33"/>
      <c r="AD82" s="33"/>
      <c r="AL82" s="2"/>
      <c r="AM82" s="2"/>
    </row>
    <row r="83" spans="2:39" x14ac:dyDescent="0.25">
      <c r="B83" s="9">
        <v>3600</v>
      </c>
      <c r="C83" s="5">
        <f t="shared" si="24"/>
        <v>95.24742396894375</v>
      </c>
      <c r="D83" s="5">
        <f t="shared" si="25"/>
        <v>29.365243290415631</v>
      </c>
      <c r="E83" s="5">
        <f t="shared" si="26"/>
        <v>217.58214988483374</v>
      </c>
      <c r="F83" s="5">
        <f t="shared" si="27"/>
        <v>2289.0882410516401</v>
      </c>
      <c r="G83" s="5">
        <f t="shared" si="28"/>
        <v>154.55502850980866</v>
      </c>
      <c r="H83" s="5">
        <f t="shared" si="29"/>
        <v>238.82939021241464</v>
      </c>
      <c r="I83" s="5">
        <f t="shared" si="31"/>
        <v>0.71032954032127482</v>
      </c>
      <c r="J83" s="5">
        <f t="shared" si="32"/>
        <v>0.10433385045160731</v>
      </c>
      <c r="K83" s="5">
        <f t="shared" si="22"/>
        <v>1098.8862527047395</v>
      </c>
      <c r="L83" s="5">
        <f t="shared" si="23"/>
        <v>5961.1815797018699</v>
      </c>
      <c r="M83" s="5">
        <f t="shared" si="30"/>
        <v>1547.0090856811678</v>
      </c>
      <c r="N83" s="5">
        <f>F83*$C$13/1000</f>
        <v>57135.642496648936</v>
      </c>
      <c r="O83" s="5">
        <f>K83/M83</f>
        <v>0.71032954032127482</v>
      </c>
      <c r="P83" s="5">
        <f>L83/N83</f>
        <v>0.10433385045160731</v>
      </c>
      <c r="AC83" s="33"/>
      <c r="AD83" s="33"/>
      <c r="AL83" s="2"/>
      <c r="AM83" s="2"/>
    </row>
    <row r="84" spans="2:39" x14ac:dyDescent="0.25">
      <c r="B84" s="9">
        <v>3900</v>
      </c>
      <c r="C84" s="5">
        <f t="shared" si="24"/>
        <v>103.18470929968906</v>
      </c>
      <c r="D84" s="5">
        <f t="shared" si="25"/>
        <v>31.812346897950267</v>
      </c>
      <c r="E84" s="5">
        <f t="shared" si="26"/>
        <v>185.39544132198853</v>
      </c>
      <c r="F84" s="5">
        <f t="shared" si="27"/>
        <v>1950.465720186013</v>
      </c>
      <c r="G84" s="5">
        <f t="shared" si="28"/>
        <v>142.17500967142598</v>
      </c>
      <c r="H84" s="5">
        <f t="shared" si="29"/>
        <v>236.9415365679921</v>
      </c>
      <c r="I84" s="5">
        <f t="shared" si="31"/>
        <v>0.76687435601235332</v>
      </c>
      <c r="J84" s="5">
        <f t="shared" si="32"/>
        <v>0.12147946724508203</v>
      </c>
      <c r="K84" s="5">
        <f t="shared" si="22"/>
        <v>1010.8643187638387</v>
      </c>
      <c r="L84" s="5">
        <f t="shared" si="23"/>
        <v>5914.0607527370821</v>
      </c>
      <c r="M84" s="5">
        <f t="shared" si="30"/>
        <v>1318.1615877993383</v>
      </c>
      <c r="N84" s="5">
        <f>F84*$C$13/1000</f>
        <v>48683.624375842883</v>
      </c>
      <c r="O84" s="5">
        <f>K84/M84</f>
        <v>0.76687435601235332</v>
      </c>
      <c r="P84" s="5">
        <f>L84/N84</f>
        <v>0.12147946724508202</v>
      </c>
      <c r="AC84" s="33"/>
      <c r="AD84" s="33"/>
      <c r="AL84" s="2"/>
      <c r="AM84" s="2"/>
    </row>
    <row r="85" spans="2:39" x14ac:dyDescent="0.25">
      <c r="B85" s="9">
        <v>4200</v>
      </c>
      <c r="C85" s="5">
        <f t="shared" si="24"/>
        <v>111.12199463043437</v>
      </c>
      <c r="D85" s="5">
        <f t="shared" si="25"/>
        <v>34.259450505484899</v>
      </c>
      <c r="E85" s="5">
        <f t="shared" si="26"/>
        <v>159.85627338477582</v>
      </c>
      <c r="F85" s="5">
        <f t="shared" si="27"/>
        <v>1681.7791158746747</v>
      </c>
      <c r="G85" s="5">
        <f t="shared" si="28"/>
        <v>129.9159889183905</v>
      </c>
      <c r="H85" s="5">
        <f t="shared" si="29"/>
        <v>234.91941232574845</v>
      </c>
      <c r="I85" s="5">
        <f t="shared" si="31"/>
        <v>0.81270497658656959</v>
      </c>
      <c r="J85" s="5">
        <f t="shared" si="32"/>
        <v>0.13968505739445425</v>
      </c>
      <c r="K85" s="5">
        <f t="shared" si="22"/>
        <v>923.70268120975641</v>
      </c>
      <c r="L85" s="5">
        <f t="shared" si="23"/>
        <v>5863.588531650681</v>
      </c>
      <c r="M85" s="5">
        <f t="shared" si="30"/>
        <v>1136.5781037657562</v>
      </c>
      <c r="N85" s="5">
        <f>F85*$C$13/1000</f>
        <v>41977.206732231884</v>
      </c>
      <c r="O85" s="5">
        <f>K85/M85</f>
        <v>0.81270497658656948</v>
      </c>
      <c r="P85" s="5">
        <f>L85/N85</f>
        <v>0.13968505739445422</v>
      </c>
      <c r="AC85" s="33"/>
      <c r="AD85" s="33"/>
      <c r="AL85" s="2"/>
      <c r="AM85" s="2"/>
    </row>
    <row r="86" spans="2:39" x14ac:dyDescent="0.25">
      <c r="B86" s="9">
        <v>4500</v>
      </c>
      <c r="C86" s="5">
        <f t="shared" si="24"/>
        <v>119.05927996117968</v>
      </c>
      <c r="D86" s="5">
        <f t="shared" si="25"/>
        <v>36.706554113019536</v>
      </c>
      <c r="E86" s="5">
        <f t="shared" si="26"/>
        <v>139.25257592629362</v>
      </c>
      <c r="F86" s="5">
        <f t="shared" si="27"/>
        <v>1465.0164742730499</v>
      </c>
      <c r="G86" s="5">
        <f t="shared" si="28"/>
        <v>117.92371451558498</v>
      </c>
      <c r="H86" s="5">
        <f t="shared" si="29"/>
        <v>232.7667192387155</v>
      </c>
      <c r="I86" s="5">
        <f t="shared" si="31"/>
        <v>0.84683327206817338</v>
      </c>
      <c r="J86" s="5">
        <f t="shared" si="32"/>
        <v>0.15888334590518224</v>
      </c>
      <c r="K86" s="5">
        <f t="shared" si="22"/>
        <v>838.43761020580928</v>
      </c>
      <c r="L86" s="5">
        <f t="shared" si="23"/>
        <v>5809.8573121983391</v>
      </c>
      <c r="M86" s="5">
        <f t="shared" si="30"/>
        <v>990.08581483594764</v>
      </c>
      <c r="N86" s="5">
        <f>F86*$C$13/1000</f>
        <v>36566.811197855321</v>
      </c>
      <c r="O86" s="5">
        <f>K86/M86</f>
        <v>0.84683327206817349</v>
      </c>
      <c r="P86" s="5">
        <f>L86/N86</f>
        <v>0.15888334590518227</v>
      </c>
      <c r="AC86" s="33"/>
      <c r="AD86" s="33"/>
      <c r="AL86" s="2"/>
      <c r="AM86" s="2"/>
    </row>
    <row r="87" spans="2:39" x14ac:dyDescent="0.25">
      <c r="B87" s="9">
        <v>4800</v>
      </c>
      <c r="C87" s="5">
        <f t="shared" si="24"/>
        <v>126.99656529192499</v>
      </c>
      <c r="D87" s="5">
        <f t="shared" ref="D87:D110" si="33">B87/$C$14</f>
        <v>39.153657720554172</v>
      </c>
      <c r="E87" s="5">
        <f t="shared" si="26"/>
        <v>122.38995931021898</v>
      </c>
      <c r="F87" s="5">
        <f t="shared" si="27"/>
        <v>1287.6121355915477</v>
      </c>
      <c r="G87" s="5">
        <f t="shared" si="28"/>
        <v>106.32586096237006</v>
      </c>
      <c r="H87" s="5">
        <f t="shared" si="29"/>
        <v>230.48737380225342</v>
      </c>
      <c r="I87" s="5">
        <f t="shared" si="31"/>
        <v>0.86874659948916533</v>
      </c>
      <c r="J87" s="5">
        <f t="shared" si="32"/>
        <v>0.17900372901996933</v>
      </c>
      <c r="K87" s="5">
        <f t="shared" si="22"/>
        <v>755.97687144245117</v>
      </c>
      <c r="L87" s="5">
        <f t="shared" si="23"/>
        <v>5752.9648501042457</v>
      </c>
      <c r="M87" s="5">
        <f t="shared" si="30"/>
        <v>870.19261069565698</v>
      </c>
      <c r="N87" s="5">
        <f>F87*$C$13/1000</f>
        <v>32138.79890436503</v>
      </c>
      <c r="O87" s="5">
        <f>K87/M87</f>
        <v>0.86874659948916544</v>
      </c>
      <c r="P87" s="5">
        <f>L87/N87</f>
        <v>0.17900372901996936</v>
      </c>
      <c r="AC87" s="33"/>
      <c r="AD87" s="33"/>
      <c r="AL87" s="2"/>
      <c r="AM87" s="2"/>
    </row>
    <row r="88" spans="2:39" x14ac:dyDescent="0.25">
      <c r="B88" s="9">
        <v>5100</v>
      </c>
      <c r="C88" s="5">
        <f t="shared" si="24"/>
        <v>134.93385062267032</v>
      </c>
      <c r="D88" s="5">
        <f t="shared" si="33"/>
        <v>41.600761328088808</v>
      </c>
      <c r="E88" s="5">
        <f t="shared" si="26"/>
        <v>108.41463523673377</v>
      </c>
      <c r="F88" s="5">
        <f t="shared" si="27"/>
        <v>1140.5837602471843</v>
      </c>
      <c r="G88" s="5">
        <f t="shared" si="28"/>
        <v>95.079635102615512</v>
      </c>
      <c r="H88" s="5">
        <f t="shared" si="29"/>
        <v>228.0854953909666</v>
      </c>
      <c r="I88" s="5">
        <f t="shared" si="31"/>
        <v>0.87699999999999989</v>
      </c>
      <c r="J88" s="5">
        <f t="shared" si="32"/>
        <v>0.1999725959113573</v>
      </c>
      <c r="K88" s="5">
        <f t="shared" si="22"/>
        <v>676.01620557959632</v>
      </c>
      <c r="L88" s="5">
        <f t="shared" si="23"/>
        <v>5693.0139649585262</v>
      </c>
      <c r="M88" s="5">
        <f t="shared" si="30"/>
        <v>770.82805653317712</v>
      </c>
      <c r="N88" s="5">
        <f>F88*$C$13/1000</f>
        <v>28468.970655769721</v>
      </c>
      <c r="O88" s="5">
        <f>K88/M88</f>
        <v>0.877</v>
      </c>
      <c r="P88" s="5">
        <f>L88/N88</f>
        <v>0.19997259591135727</v>
      </c>
      <c r="AC88" s="33"/>
      <c r="AD88" s="33"/>
      <c r="AL88" s="2"/>
      <c r="AM88" s="2"/>
    </row>
    <row r="89" spans="2:39" x14ac:dyDescent="0.25">
      <c r="B89" s="9">
        <v>5400</v>
      </c>
      <c r="C89" s="5">
        <f t="shared" si="24"/>
        <v>142.87113595341563</v>
      </c>
      <c r="D89" s="5">
        <f t="shared" si="33"/>
        <v>44.047864935623444</v>
      </c>
      <c r="E89" s="5">
        <f t="shared" si="26"/>
        <v>96.70317772659277</v>
      </c>
      <c r="F89" s="5">
        <f t="shared" si="27"/>
        <v>1017.3725515785068</v>
      </c>
      <c r="G89" s="5">
        <f t="shared" si="28"/>
        <v>84.808686866221862</v>
      </c>
      <c r="H89" s="5">
        <f t="shared" si="29"/>
        <v>225.56539386743626</v>
      </c>
      <c r="I89" s="5">
        <f t="shared" si="31"/>
        <v>0.877</v>
      </c>
      <c r="J89" s="5">
        <f t="shared" si="32"/>
        <v>0.22171366184143629</v>
      </c>
      <c r="K89" s="5">
        <f t="shared" ref="K89:K98" si="34">G89*$G$13/1000</f>
        <v>602.98976361883751</v>
      </c>
      <c r="L89" s="5">
        <f t="shared" si="23"/>
        <v>5630.1122309312095</v>
      </c>
      <c r="M89" s="5">
        <f t="shared" ref="M89:M98" si="35">E89*$G$13/1000</f>
        <v>687.55959363607462</v>
      </c>
      <c r="N89" s="5">
        <f>F89*$C$13/1000</f>
        <v>25393.618887399527</v>
      </c>
      <c r="O89" s="5">
        <f>K89/M89</f>
        <v>0.87700000000000011</v>
      </c>
      <c r="P89" s="5">
        <f>L89/N89</f>
        <v>0.22171366184143634</v>
      </c>
      <c r="AC89" s="33"/>
      <c r="AD89" s="33"/>
      <c r="AL89" s="2"/>
      <c r="AM89" s="2"/>
    </row>
    <row r="90" spans="2:39" x14ac:dyDescent="0.25">
      <c r="B90" s="9">
        <v>5700</v>
      </c>
      <c r="C90" s="5">
        <f t="shared" si="24"/>
        <v>150.80842128416094</v>
      </c>
      <c r="D90" s="5">
        <f t="shared" si="33"/>
        <v>46.49496854315808</v>
      </c>
      <c r="E90" s="5">
        <f t="shared" si="26"/>
        <v>86.79177169921347</v>
      </c>
      <c r="F90" s="5">
        <f t="shared" si="27"/>
        <v>913.09891055799494</v>
      </c>
      <c r="G90" s="5">
        <f t="shared" si="28"/>
        <v>76.116383780210214</v>
      </c>
      <c r="H90" s="5">
        <f t="shared" si="29"/>
        <v>222.93155671487841</v>
      </c>
      <c r="I90" s="5">
        <f t="shared" si="31"/>
        <v>0.877</v>
      </c>
      <c r="J90" s="5">
        <f t="shared" si="32"/>
        <v>0.24414831091918057</v>
      </c>
      <c r="K90" s="5">
        <f t="shared" si="34"/>
        <v>541.1874886772946</v>
      </c>
      <c r="L90" s="5">
        <f t="shared" si="23"/>
        <v>5564.3716556033651</v>
      </c>
      <c r="M90" s="5">
        <f t="shared" si="35"/>
        <v>617.08949678140777</v>
      </c>
      <c r="N90" s="5">
        <f>F90*$C$13/1000</f>
        <v>22790.948807527555</v>
      </c>
      <c r="O90" s="5">
        <f>K90/M90</f>
        <v>0.877</v>
      </c>
      <c r="P90" s="5">
        <f>L90/N90</f>
        <v>0.24414831091918057</v>
      </c>
      <c r="AC90" s="33"/>
      <c r="AD90" s="33"/>
      <c r="AL90" s="2"/>
      <c r="AM90" s="2"/>
    </row>
    <row r="91" spans="2:39" x14ac:dyDescent="0.25">
      <c r="B91" s="9">
        <v>6000</v>
      </c>
      <c r="C91" s="5">
        <f t="shared" si="24"/>
        <v>158.74570661490625</v>
      </c>
      <c r="D91" s="5">
        <f t="shared" si="33"/>
        <v>48.942072150692717</v>
      </c>
      <c r="E91" s="5">
        <f t="shared" si="26"/>
        <v>78.329573958540152</v>
      </c>
      <c r="F91" s="5">
        <f t="shared" si="27"/>
        <v>824.07176677859047</v>
      </c>
      <c r="G91" s="5">
        <f t="shared" si="28"/>
        <v>68.695036361639708</v>
      </c>
      <c r="H91" s="5">
        <f t="shared" si="29"/>
        <v>220.18863574741223</v>
      </c>
      <c r="I91" s="5">
        <f t="shared" si="31"/>
        <v>0.87699999999999989</v>
      </c>
      <c r="J91" s="5">
        <f t="shared" si="32"/>
        <v>0.26719594654742246</v>
      </c>
      <c r="K91" s="5">
        <f t="shared" si="34"/>
        <v>488.42170853125833</v>
      </c>
      <c r="L91" s="5">
        <f t="shared" si="23"/>
        <v>5495.9083482554088</v>
      </c>
      <c r="M91" s="5">
        <f t="shared" si="35"/>
        <v>556.92327084522037</v>
      </c>
      <c r="N91" s="5">
        <f>F91*$C$13/1000</f>
        <v>20568.831298793619</v>
      </c>
      <c r="O91" s="5">
        <f>K91/M91</f>
        <v>0.87700000000000011</v>
      </c>
      <c r="P91" s="5">
        <f>L91/N91</f>
        <v>0.2671959465474224</v>
      </c>
      <c r="AC91" s="33"/>
      <c r="AD91" s="33"/>
      <c r="AL91" s="2"/>
      <c r="AM91" s="2"/>
    </row>
    <row r="92" spans="2:39" x14ac:dyDescent="0.25">
      <c r="B92" s="9">
        <v>6300</v>
      </c>
      <c r="C92" s="5">
        <f t="shared" si="24"/>
        <v>166.68299194565157</v>
      </c>
      <c r="D92" s="5">
        <f t="shared" si="33"/>
        <v>51.389175758227353</v>
      </c>
      <c r="E92" s="5">
        <f t="shared" si="26"/>
        <v>71.047232615455925</v>
      </c>
      <c r="F92" s="5">
        <f t="shared" si="27"/>
        <v>747.45738483318871</v>
      </c>
      <c r="G92" s="5">
        <f t="shared" si="28"/>
        <v>62.308423003754847</v>
      </c>
      <c r="H92" s="5">
        <f t="shared" si="29"/>
        <v>217.34143345291511</v>
      </c>
      <c r="I92" s="5">
        <f t="shared" si="31"/>
        <v>0.877</v>
      </c>
      <c r="J92" s="5">
        <f t="shared" si="32"/>
        <v>0.290774347625744</v>
      </c>
      <c r="K92" s="5">
        <f t="shared" si="34"/>
        <v>443.01288755669697</v>
      </c>
      <c r="L92" s="5">
        <f t="shared" si="23"/>
        <v>5424.8421789847616</v>
      </c>
      <c r="M92" s="5">
        <f t="shared" si="35"/>
        <v>505.14582389589162</v>
      </c>
      <c r="N92" s="5">
        <f>F92*$C$13/1000</f>
        <v>18656.536325436391</v>
      </c>
      <c r="O92" s="5">
        <f>K92/M92</f>
        <v>0.877</v>
      </c>
      <c r="P92" s="5">
        <f>L92/N92</f>
        <v>0.290774347625744</v>
      </c>
      <c r="AC92" s="33"/>
      <c r="AD92" s="33"/>
      <c r="AL92" s="2"/>
      <c r="AM92" s="2"/>
    </row>
    <row r="93" spans="2:39" x14ac:dyDescent="0.25">
      <c r="B93" s="9">
        <v>6600</v>
      </c>
      <c r="C93" s="5">
        <f t="shared" si="24"/>
        <v>174.62027727639688</v>
      </c>
      <c r="D93" s="5">
        <f t="shared" si="33"/>
        <v>53.836279365761989</v>
      </c>
      <c r="E93" s="5">
        <f t="shared" si="26"/>
        <v>64.735185089702597</v>
      </c>
      <c r="F93" s="5">
        <f t="shared" si="27"/>
        <v>681.05104692445491</v>
      </c>
      <c r="G93" s="5">
        <f t="shared" si="28"/>
        <v>56.772757323669175</v>
      </c>
      <c r="H93" s="5">
        <f t="shared" si="29"/>
        <v>214.39488902443657</v>
      </c>
      <c r="I93" s="5">
        <f t="shared" si="31"/>
        <v>0.877</v>
      </c>
      <c r="J93" s="5">
        <f t="shared" si="32"/>
        <v>0.31480002856264333</v>
      </c>
      <c r="K93" s="5">
        <f t="shared" si="34"/>
        <v>403.65430457128781</v>
      </c>
      <c r="L93" s="5">
        <f t="shared" si="23"/>
        <v>5351.2964300499361</v>
      </c>
      <c r="M93" s="5">
        <f t="shared" si="35"/>
        <v>460.26716598778546</v>
      </c>
      <c r="N93" s="5">
        <f>F93*$C$13/1000</f>
        <v>16999.034131234395</v>
      </c>
      <c r="O93" s="5">
        <f>K93/M93</f>
        <v>0.87699999999999989</v>
      </c>
      <c r="P93" s="5">
        <f>L93/N93</f>
        <v>0.31480002856264333</v>
      </c>
      <c r="AC93" s="33"/>
      <c r="AD93" s="33"/>
      <c r="AL93" s="2"/>
      <c r="AM93" s="2"/>
    </row>
    <row r="94" spans="2:39" x14ac:dyDescent="0.25">
      <c r="B94" s="9">
        <v>6900</v>
      </c>
      <c r="C94" s="5">
        <f t="shared" si="24"/>
        <v>182.55756260714219</v>
      </c>
      <c r="D94" s="5">
        <f t="shared" si="33"/>
        <v>56.283382973296625</v>
      </c>
      <c r="E94" s="5">
        <f t="shared" si="26"/>
        <v>59.228411310805413</v>
      </c>
      <c r="F94" s="5">
        <f t="shared" si="27"/>
        <v>623.11664784770551</v>
      </c>
      <c r="G94" s="5">
        <f t="shared" si="28"/>
        <v>51.943316719576345</v>
      </c>
      <c r="H94" s="5">
        <f t="shared" si="29"/>
        <v>211.35406413684811</v>
      </c>
      <c r="I94" s="5">
        <f t="shared" si="31"/>
        <v>0.877</v>
      </c>
      <c r="J94" s="5">
        <f t="shared" si="32"/>
        <v>0.33918860115017285</v>
      </c>
      <c r="K94" s="5">
        <f t="shared" si="34"/>
        <v>369.31698187618781</v>
      </c>
      <c r="L94" s="5">
        <f t="shared" si="23"/>
        <v>5275.3974408557287</v>
      </c>
      <c r="M94" s="5">
        <f t="shared" si="35"/>
        <v>421.11400441982647</v>
      </c>
      <c r="N94" s="5">
        <f>F94*$C$13/1000</f>
        <v>15552.991530278729</v>
      </c>
      <c r="O94" s="5">
        <f>K94/M94</f>
        <v>0.877</v>
      </c>
      <c r="P94" s="5">
        <f>L94/N94</f>
        <v>0.33918860115017291</v>
      </c>
      <c r="AC94" s="33"/>
      <c r="AD94" s="33"/>
      <c r="AL94" s="2"/>
      <c r="AM94" s="2"/>
    </row>
    <row r="95" spans="2:39" x14ac:dyDescent="0.25">
      <c r="B95" s="9">
        <v>7200</v>
      </c>
      <c r="C95" s="5">
        <f t="shared" si="24"/>
        <v>190.4948479378875</v>
      </c>
      <c r="D95" s="5">
        <f t="shared" si="33"/>
        <v>58.730486580831261</v>
      </c>
      <c r="E95" s="5">
        <f t="shared" si="26"/>
        <v>54.395537471208435</v>
      </c>
      <c r="F95" s="5">
        <f t="shared" si="27"/>
        <v>572.27206026291003</v>
      </c>
      <c r="G95" s="5">
        <f t="shared" si="28"/>
        <v>47.704886362249795</v>
      </c>
      <c r="H95" s="5">
        <f t="shared" si="29"/>
        <v>208.22412852581539</v>
      </c>
      <c r="I95" s="5">
        <f t="shared" si="31"/>
        <v>0.877</v>
      </c>
      <c r="J95" s="5">
        <f t="shared" si="32"/>
        <v>0.3638551363667033</v>
      </c>
      <c r="K95" s="5">
        <f t="shared" si="34"/>
        <v>339.18174203559607</v>
      </c>
      <c r="L95" s="5">
        <f t="shared" si="23"/>
        <v>5197.2742480043516</v>
      </c>
      <c r="M95" s="5">
        <f t="shared" si="35"/>
        <v>386.75227142029195</v>
      </c>
      <c r="N95" s="5">
        <f>F95*$C$13/1000</f>
        <v>14283.910624162234</v>
      </c>
      <c r="O95" s="5">
        <f>K95/M95</f>
        <v>0.87700000000000011</v>
      </c>
      <c r="P95" s="5">
        <f>L95/N95</f>
        <v>0.3638551363667033</v>
      </c>
      <c r="AC95" s="33"/>
      <c r="AD95" s="33"/>
      <c r="AL95" s="2"/>
      <c r="AM95" s="2"/>
    </row>
    <row r="96" spans="2:39" x14ac:dyDescent="0.25">
      <c r="B96" s="9">
        <v>7500</v>
      </c>
      <c r="C96" s="5">
        <f t="shared" si="24"/>
        <v>198.43213326863281</v>
      </c>
      <c r="D96" s="5">
        <f t="shared" si="33"/>
        <v>61.177590188365897</v>
      </c>
      <c r="E96" s="5">
        <f t="shared" si="26"/>
        <v>50.130927333465699</v>
      </c>
      <c r="F96" s="5">
        <f t="shared" si="27"/>
        <v>527.40593073829791</v>
      </c>
      <c r="G96" s="5">
        <f t="shared" si="28"/>
        <v>43.964823271449418</v>
      </c>
      <c r="H96" s="5">
        <f t="shared" si="29"/>
        <v>205.0103454262948</v>
      </c>
      <c r="I96" s="5">
        <f t="shared" si="31"/>
        <v>0.877</v>
      </c>
      <c r="J96" s="5">
        <f t="shared" si="32"/>
        <v>0.388714524198292</v>
      </c>
      <c r="K96" s="5">
        <f t="shared" si="34"/>
        <v>312.58989346000533</v>
      </c>
      <c r="L96" s="5">
        <f t="shared" si="23"/>
        <v>5117.0582218403179</v>
      </c>
      <c r="M96" s="5">
        <f t="shared" si="35"/>
        <v>356.43089334094111</v>
      </c>
      <c r="N96" s="5">
        <f>F96*$C$13/1000</f>
        <v>13164.052031227917</v>
      </c>
      <c r="O96" s="5">
        <f>K96/M96</f>
        <v>0.87699999999999989</v>
      </c>
      <c r="P96" s="5">
        <f>L96/N96</f>
        <v>0.38871452419829189</v>
      </c>
      <c r="AC96" s="33"/>
      <c r="AD96" s="33"/>
      <c r="AL96" s="2"/>
      <c r="AM96" s="2"/>
    </row>
    <row r="97" spans="2:39" x14ac:dyDescent="0.25">
      <c r="B97" s="9">
        <v>7800</v>
      </c>
      <c r="C97" s="5">
        <f t="shared" si="24"/>
        <v>206.36941859937812</v>
      </c>
      <c r="D97" s="5">
        <f t="shared" si="33"/>
        <v>63.624693795900534</v>
      </c>
      <c r="E97" s="5">
        <f t="shared" si="26"/>
        <v>46.348860330497132</v>
      </c>
      <c r="F97" s="5">
        <f t="shared" si="27"/>
        <v>487.61643004650324</v>
      </c>
      <c r="G97" s="5">
        <f t="shared" si="28"/>
        <v>40.647950509845984</v>
      </c>
      <c r="H97" s="5">
        <f t="shared" si="29"/>
        <v>201.71805692758306</v>
      </c>
      <c r="I97" s="5">
        <f t="shared" si="31"/>
        <v>0.877</v>
      </c>
      <c r="J97" s="5">
        <f t="shared" si="32"/>
        <v>0.41368182960599897</v>
      </c>
      <c r="K97" s="5">
        <f t="shared" si="34"/>
        <v>289.00692812500495</v>
      </c>
      <c r="L97" s="5">
        <f t="shared" si="23"/>
        <v>5034.8827009124734</v>
      </c>
      <c r="M97" s="5">
        <f t="shared" si="35"/>
        <v>329.54039694983459</v>
      </c>
      <c r="N97" s="5">
        <f>F97*$C$13/1000</f>
        <v>12170.906093960721</v>
      </c>
      <c r="O97" s="5">
        <f>K97/M97</f>
        <v>0.877</v>
      </c>
      <c r="P97" s="5">
        <f>L97/N97</f>
        <v>0.41368182960599897</v>
      </c>
      <c r="AC97" s="33"/>
      <c r="AD97" s="33"/>
      <c r="AL97" s="2"/>
      <c r="AM97" s="2"/>
    </row>
    <row r="98" spans="2:39" x14ac:dyDescent="0.25">
      <c r="B98" s="9">
        <v>8100</v>
      </c>
      <c r="C98" s="5">
        <f t="shared" si="24"/>
        <v>214.30670393012343</v>
      </c>
      <c r="D98" s="5">
        <f t="shared" si="33"/>
        <v>66.07179740343517</v>
      </c>
      <c r="E98" s="5">
        <f t="shared" si="26"/>
        <v>42.979190100707903</v>
      </c>
      <c r="F98" s="5">
        <f t="shared" si="27"/>
        <v>452.16557847933638</v>
      </c>
      <c r="G98" s="5">
        <f t="shared" si="28"/>
        <v>37.692749718320833</v>
      </c>
      <c r="H98" s="5">
        <f t="shared" si="29"/>
        <v>198.35266930149061</v>
      </c>
      <c r="I98" s="5">
        <f t="shared" si="31"/>
        <v>0.877</v>
      </c>
      <c r="J98" s="5">
        <f t="shared" si="32"/>
        <v>0.43867264281497087</v>
      </c>
      <c r="K98" s="5">
        <f t="shared" si="34"/>
        <v>267.99545049726112</v>
      </c>
      <c r="L98" s="5">
        <f t="shared" si="23"/>
        <v>4950.8826257652054</v>
      </c>
      <c r="M98" s="5">
        <f t="shared" si="35"/>
        <v>305.58204161603317</v>
      </c>
      <c r="N98" s="5">
        <f>F98*$C$13/1000</f>
        <v>11286.052838844236</v>
      </c>
      <c r="O98" s="5">
        <f>K98/M98</f>
        <v>0.87700000000000011</v>
      </c>
      <c r="P98" s="5">
        <f>L98/N98</f>
        <v>0.43867264281497087</v>
      </c>
      <c r="AC98" s="33"/>
      <c r="AD98" s="33"/>
      <c r="AL98" s="2"/>
      <c r="AM98" s="2"/>
    </row>
    <row r="99" spans="2:39" x14ac:dyDescent="0.25">
      <c r="B99" s="9">
        <v>8400</v>
      </c>
      <c r="C99" s="5"/>
      <c r="D99" s="5">
        <f t="shared" si="33"/>
        <v>68.518901010969799</v>
      </c>
      <c r="E99" s="5"/>
      <c r="F99" s="5">
        <f t="shared" si="27"/>
        <v>420.44477896866869</v>
      </c>
      <c r="G99" s="5"/>
      <c r="H99" s="5">
        <f t="shared" si="29"/>
        <v>194.91963835947149</v>
      </c>
      <c r="I99" s="5"/>
      <c r="J99" s="5">
        <f t="shared" si="32"/>
        <v>0.46360342216069422</v>
      </c>
      <c r="K99" s="5"/>
      <c r="L99" s="5">
        <f t="shared" si="23"/>
        <v>4865.194173452408</v>
      </c>
      <c r="M99" s="5"/>
      <c r="N99" s="5">
        <f>F99*$C$13/1000</f>
        <v>10494.301683057971</v>
      </c>
      <c r="O99" s="5"/>
      <c r="P99" s="5">
        <f>L99/N99</f>
        <v>0.46360342216069417</v>
      </c>
      <c r="AC99" s="33"/>
      <c r="AD99" s="33"/>
      <c r="AL99" s="2"/>
      <c r="AM99" s="2"/>
    </row>
    <row r="100" spans="2:39" x14ac:dyDescent="0.25">
      <c r="B100" s="9">
        <v>8700</v>
      </c>
      <c r="C100" s="5"/>
      <c r="D100" s="5">
        <f t="shared" si="33"/>
        <v>70.966004618504442</v>
      </c>
      <c r="E100" s="5"/>
      <c r="F100" s="5">
        <f t="shared" si="27"/>
        <v>391.94852165450197</v>
      </c>
      <c r="G100" s="5"/>
      <c r="H100" s="5">
        <f t="shared" si="29"/>
        <v>191.42445489353747</v>
      </c>
      <c r="I100" s="5"/>
      <c r="J100" s="5">
        <f t="shared" si="32"/>
        <v>0.48839182779792673</v>
      </c>
      <c r="K100" s="5"/>
      <c r="L100" s="5">
        <f t="shared" si="23"/>
        <v>4777.9543941426955</v>
      </c>
      <c r="M100" s="5"/>
      <c r="N100" s="5">
        <f>F100*$C$13/1000</f>
        <v>9783.0351004963686</v>
      </c>
      <c r="O100" s="5"/>
      <c r="P100" s="5">
        <f>L100/N100</f>
        <v>0.48839182779792673</v>
      </c>
      <c r="AC100" s="33"/>
      <c r="AD100" s="33"/>
      <c r="AL100" s="2"/>
      <c r="AM100" s="2"/>
    </row>
    <row r="101" spans="2:39" x14ac:dyDescent="0.25">
      <c r="B101" s="9">
        <v>9000</v>
      </c>
      <c r="C101" s="5"/>
      <c r="D101" s="5">
        <f t="shared" si="33"/>
        <v>73.413108226039071</v>
      </c>
      <c r="E101" s="5"/>
      <c r="F101" s="5">
        <f t="shared" si="27"/>
        <v>366.25411856826247</v>
      </c>
      <c r="G101" s="5"/>
      <c r="H101" s="5">
        <f t="shared" si="29"/>
        <v>187.87263025451691</v>
      </c>
      <c r="I101" s="5"/>
      <c r="J101" s="5">
        <f t="shared" si="32"/>
        <v>0.51295704465778236</v>
      </c>
      <c r="K101" s="5"/>
      <c r="L101" s="5">
        <f t="shared" si="23"/>
        <v>4689.3008511527423</v>
      </c>
      <c r="M101" s="5"/>
      <c r="N101" s="5">
        <f>F101*$C$13/1000</f>
        <v>9141.7027994638302</v>
      </c>
      <c r="O101" s="5"/>
      <c r="P101" s="5">
        <f>L101/N101</f>
        <v>0.51295704465778236</v>
      </c>
      <c r="AC101" s="33"/>
      <c r="AD101" s="33"/>
      <c r="AL101" s="2"/>
      <c r="AM101" s="2"/>
    </row>
    <row r="102" spans="2:39" x14ac:dyDescent="0.25">
      <c r="B102" s="9">
        <v>9300</v>
      </c>
      <c r="D102" s="5">
        <f t="shared" si="33"/>
        <v>75.860211833573715</v>
      </c>
      <c r="F102" s="5">
        <f t="shared" si="27"/>
        <v>343.00593830534461</v>
      </c>
      <c r="H102" s="5">
        <f t="shared" si="29"/>
        <v>184.26968211970441</v>
      </c>
      <c r="J102" s="5">
        <f t="shared" si="32"/>
        <v>0.53722009312756314</v>
      </c>
      <c r="K102" s="1"/>
      <c r="L102" s="5">
        <f t="shared" si="23"/>
        <v>4599.3712657078222</v>
      </c>
      <c r="N102" s="5">
        <f>F102*$C$13/1000</f>
        <v>8561.4282201014012</v>
      </c>
      <c r="P102" s="5">
        <f>L102/N102</f>
        <v>0.53722009312756314</v>
      </c>
      <c r="AC102" s="33"/>
      <c r="AD102" s="33"/>
      <c r="AL102" s="2"/>
      <c r="AM102" s="2"/>
    </row>
    <row r="103" spans="2:39" x14ac:dyDescent="0.25">
      <c r="B103" s="9">
        <v>9600</v>
      </c>
      <c r="D103" s="5">
        <f t="shared" si="33"/>
        <v>78.307315441108344</v>
      </c>
      <c r="F103" s="5">
        <f t="shared" si="27"/>
        <v>321.90303389788693</v>
      </c>
      <c r="H103" s="5">
        <f t="shared" si="29"/>
        <v>180.62112050019732</v>
      </c>
      <c r="J103" s="5">
        <f t="shared" si="32"/>
        <v>0.56110412602539617</v>
      </c>
      <c r="K103" s="1"/>
      <c r="L103" s="5">
        <f t="shared" ref="L103:L124" si="36">H103*$C$13/1000</f>
        <v>4508.303167684925</v>
      </c>
      <c r="N103" s="5">
        <f>F103*$C$13/1000</f>
        <v>8034.6997260912576</v>
      </c>
      <c r="P103" s="5">
        <f>L103/N103</f>
        <v>0.56110412602539617</v>
      </c>
      <c r="AC103" s="33"/>
      <c r="AD103" s="33"/>
      <c r="AL103" s="2"/>
      <c r="AM103" s="2"/>
    </row>
    <row r="104" spans="2:39" x14ac:dyDescent="0.25">
      <c r="B104" s="9">
        <v>9900</v>
      </c>
      <c r="D104" s="5">
        <f t="shared" si="33"/>
        <v>80.754419048642987</v>
      </c>
      <c r="F104" s="5">
        <f t="shared" si="27"/>
        <v>302.68935418864658</v>
      </c>
      <c r="H104" s="5">
        <f t="shared" si="29"/>
        <v>176.93243403624277</v>
      </c>
      <c r="J104" s="5">
        <f t="shared" si="32"/>
        <v>0.58453471054674855</v>
      </c>
      <c r="K104" s="1"/>
      <c r="L104" s="5">
        <f t="shared" si="36"/>
        <v>4416.2335535446191</v>
      </c>
      <c r="N104" s="5">
        <f>F104*$C$13/1000</f>
        <v>7555.1262805486185</v>
      </c>
      <c r="P104" s="5">
        <f>L104/N104</f>
        <v>0.58453471054674844</v>
      </c>
      <c r="AC104" s="33"/>
      <c r="AD104" s="33"/>
      <c r="AL104" s="2"/>
      <c r="AM104" s="2"/>
    </row>
    <row r="105" spans="2:39" x14ac:dyDescent="0.25">
      <c r="B105" s="9">
        <v>10200</v>
      </c>
      <c r="D105" s="5">
        <f t="shared" si="33"/>
        <v>83.201522656177616</v>
      </c>
      <c r="F105" s="5">
        <f t="shared" si="27"/>
        <v>285.14594006179607</v>
      </c>
      <c r="H105" s="5">
        <f t="shared" si="29"/>
        <v>173.20907662674153</v>
      </c>
      <c r="J105" s="5">
        <f t="shared" si="32"/>
        <v>0.60744009397154353</v>
      </c>
      <c r="K105" s="1"/>
      <c r="L105" s="5">
        <f t="shared" si="36"/>
        <v>4323.2985526034681</v>
      </c>
      <c r="N105" s="5">
        <f>F105*$C$13/1000</f>
        <v>7117.2426639424302</v>
      </c>
      <c r="P105" s="5">
        <f>L105/N105</f>
        <v>0.60744009397154342</v>
      </c>
      <c r="AC105" s="33"/>
      <c r="AD105" s="33"/>
      <c r="AL105" s="2"/>
      <c r="AM105" s="2"/>
    </row>
    <row r="106" spans="2:39" x14ac:dyDescent="0.25">
      <c r="B106" s="9">
        <v>10500</v>
      </c>
      <c r="D106" s="5">
        <f t="shared" si="33"/>
        <v>85.648626263712259</v>
      </c>
      <c r="F106" s="5">
        <f t="shared" si="27"/>
        <v>269.0846585399479</v>
      </c>
      <c r="H106" s="5">
        <f t="shared" si="29"/>
        <v>169.45645443668542</v>
      </c>
      <c r="J106" s="5">
        <f t="shared" si="32"/>
        <v>0.62975145203801419</v>
      </c>
      <c r="K106" s="1"/>
      <c r="L106" s="5">
        <f t="shared" si="36"/>
        <v>4229.6331027396682</v>
      </c>
      <c r="N106" s="5">
        <f>F106*$C$13/1000</f>
        <v>6716.3530771570995</v>
      </c>
      <c r="P106" s="5">
        <f>L106/N106</f>
        <v>0.62975145203801419</v>
      </c>
      <c r="AC106" s="33"/>
      <c r="AD106" s="33"/>
      <c r="AL106" s="2"/>
      <c r="AM106" s="2"/>
    </row>
    <row r="107" spans="2:39" x14ac:dyDescent="0.25">
      <c r="B107" s="9">
        <v>10800</v>
      </c>
      <c r="D107" s="5">
        <f t="shared" si="33"/>
        <v>88.095729871246888</v>
      </c>
      <c r="F107" s="5">
        <f t="shared" si="27"/>
        <v>254.34313789462669</v>
      </c>
      <c r="H107" s="5">
        <f t="shared" si="29"/>
        <v>165.67991332376485</v>
      </c>
      <c r="J107" s="5">
        <f t="shared" si="32"/>
        <v>0.65140311901162973</v>
      </c>
      <c r="K107" s="1"/>
      <c r="L107" s="5">
        <f t="shared" si="36"/>
        <v>4135.3706365611706</v>
      </c>
      <c r="N107" s="5">
        <f>F107*$C$13/1000</f>
        <v>6348.4047218498818</v>
      </c>
      <c r="P107" s="5">
        <f>L107/N107</f>
        <v>0.65140311901162973</v>
      </c>
      <c r="AC107" s="33"/>
      <c r="AD107" s="33"/>
      <c r="AL107" s="2"/>
      <c r="AM107" s="2"/>
    </row>
    <row r="108" spans="2:39" x14ac:dyDescent="0.25">
      <c r="B108" s="9">
        <v>11100</v>
      </c>
      <c r="D108" s="5">
        <f t="shared" si="33"/>
        <v>90.542833478781532</v>
      </c>
      <c r="F108" s="5">
        <f t="shared" si="27"/>
        <v>240.78064770740406</v>
      </c>
      <c r="H108" s="5">
        <f t="shared" si="29"/>
        <v>161.8847267226856</v>
      </c>
      <c r="J108" s="5">
        <f t="shared" si="32"/>
        <v>0.67233279860351336</v>
      </c>
      <c r="K108" s="1"/>
      <c r="L108" s="5">
        <f t="shared" si="36"/>
        <v>4040.6427789982326</v>
      </c>
      <c r="N108" s="5">
        <f>F108*$C$13/1000</f>
        <v>6009.8849667768054</v>
      </c>
      <c r="P108" s="5">
        <f>L108/N108</f>
        <v>0.67233279860351336</v>
      </c>
      <c r="AC108" s="33"/>
      <c r="AD108" s="33"/>
      <c r="AL108" s="2"/>
      <c r="AM108" s="2"/>
    </row>
    <row r="109" spans="2:39" x14ac:dyDescent="0.25">
      <c r="B109" s="9">
        <v>11400</v>
      </c>
      <c r="D109" s="5">
        <f t="shared" si="33"/>
        <v>92.989937086316161</v>
      </c>
      <c r="F109" s="5">
        <f t="shared" si="27"/>
        <v>228.27472763949874</v>
      </c>
      <c r="H109" s="5">
        <f t="shared" si="29"/>
        <v>158.07608402290032</v>
      </c>
      <c r="J109" s="5">
        <f t="shared" si="32"/>
        <v>0.69248175502169851</v>
      </c>
      <c r="K109" s="1"/>
      <c r="L109" s="5">
        <f t="shared" si="36"/>
        <v>3945.579057211592</v>
      </c>
      <c r="N109" s="5">
        <f>F109*$C$13/1000</f>
        <v>5697.7372018818887</v>
      </c>
      <c r="P109" s="5">
        <f>L109/N109</f>
        <v>0.69248175502169851</v>
      </c>
      <c r="AC109" s="33"/>
      <c r="AD109" s="33"/>
      <c r="AL109" s="2"/>
      <c r="AM109" s="2"/>
    </row>
    <row r="110" spans="2:39" x14ac:dyDescent="0.25">
      <c r="B110" s="9">
        <v>11700</v>
      </c>
      <c r="D110" s="5">
        <f t="shared" si="33"/>
        <v>95.43704069385079</v>
      </c>
      <c r="F110" s="5">
        <f t="shared" si="27"/>
        <v>216.71841335400148</v>
      </c>
      <c r="H110" s="5">
        <f t="shared" si="29"/>
        <v>154.25907947251002</v>
      </c>
      <c r="J110" s="5">
        <f t="shared" si="32"/>
        <v>0.71179498356945581</v>
      </c>
      <c r="K110" s="1"/>
      <c r="L110" s="5">
        <f t="shared" si="36"/>
        <v>3850.3066236338504</v>
      </c>
      <c r="N110" s="5">
        <f>F110*$C$13/1000</f>
        <v>5409.291597315877</v>
      </c>
      <c r="P110" s="5">
        <f>L110/N110</f>
        <v>0.71179498356945592</v>
      </c>
      <c r="AC110" s="33"/>
      <c r="AD110" s="33"/>
      <c r="AL110" s="2"/>
      <c r="AM110" s="2"/>
    </row>
    <row r="111" spans="2:39" x14ac:dyDescent="0.25">
      <c r="B111" s="9">
        <v>12000</v>
      </c>
      <c r="D111" s="5">
        <f t="shared" si="25"/>
        <v>97.884144301385433</v>
      </c>
      <c r="F111" s="5">
        <f t="shared" si="27"/>
        <v>206.01794169464762</v>
      </c>
      <c r="H111" s="5">
        <f t="shared" si="29"/>
        <v>150.4387016380395</v>
      </c>
      <c r="J111" s="5">
        <f t="shared" si="32"/>
        <v>0.7302213603367339</v>
      </c>
      <c r="K111" s="1"/>
      <c r="L111" s="5">
        <f t="shared" si="36"/>
        <v>3754.9499928854661</v>
      </c>
      <c r="N111" s="5">
        <f>F111*$C$13/1000</f>
        <v>5142.2078246984047</v>
      </c>
      <c r="P111" s="5">
        <f>L111/N111</f>
        <v>0.7302213603367339</v>
      </c>
      <c r="AC111" s="33"/>
      <c r="AD111" s="33"/>
      <c r="AL111" s="2"/>
      <c r="AM111" s="2"/>
    </row>
    <row r="112" spans="2:39" x14ac:dyDescent="0.25">
      <c r="B112" s="9">
        <v>12300</v>
      </c>
      <c r="D112" s="5">
        <f t="shared" si="25"/>
        <v>100.33124790892006</v>
      </c>
      <c r="F112" s="5">
        <f t="shared" si="27"/>
        <v>196.09084277896267</v>
      </c>
      <c r="H112" s="5">
        <f t="shared" si="29"/>
        <v>146.61982344666308</v>
      </c>
      <c r="J112" s="5">
        <f t="shared" si="32"/>
        <v>0.74771377066258893</v>
      </c>
      <c r="K112" s="1"/>
      <c r="L112" s="5">
        <f t="shared" si="36"/>
        <v>3659.6307932287104</v>
      </c>
      <c r="N112" s="5">
        <f>F112*$C$13/1000</f>
        <v>4894.4274357629083</v>
      </c>
      <c r="P112" s="5">
        <f>L112/N112</f>
        <v>0.74771377066258893</v>
      </c>
      <c r="AC112" s="33"/>
      <c r="AD112" s="33"/>
      <c r="AL112" s="2"/>
      <c r="AM112" s="2"/>
    </row>
    <row r="113" spans="2:39" x14ac:dyDescent="0.25">
      <c r="B113" s="9">
        <v>12600</v>
      </c>
      <c r="D113" s="5">
        <f t="shared" si="25"/>
        <v>102.77835151645471</v>
      </c>
      <c r="F113" s="5">
        <f t="shared" si="27"/>
        <v>186.86434620829718</v>
      </c>
      <c r="H113" s="5">
        <f t="shared" si="29"/>
        <v>142.80719283426617</v>
      </c>
      <c r="J113" s="5">
        <f t="shared" si="32"/>
        <v>0.76422921617738349</v>
      </c>
      <c r="K113" s="1"/>
      <c r="L113" s="5">
        <f t="shared" si="36"/>
        <v>3564.4675331432836</v>
      </c>
      <c r="N113" s="5">
        <f>F113*$C$13/1000</f>
        <v>4664.1340813590978</v>
      </c>
      <c r="P113" s="5">
        <f>L113/N113</f>
        <v>0.76422921617738349</v>
      </c>
      <c r="AC113" s="33"/>
      <c r="AD113" s="33"/>
      <c r="AL113" s="2"/>
      <c r="AM113" s="2"/>
    </row>
    <row r="114" spans="2:39" x14ac:dyDescent="0.25">
      <c r="B114" s="9">
        <v>12900</v>
      </c>
      <c r="D114" s="5">
        <f t="shared" si="25"/>
        <v>105.22545512398933</v>
      </c>
      <c r="F114" s="5">
        <f t="shared" si="27"/>
        <v>178.27404365139873</v>
      </c>
      <c r="H114" s="5">
        <f t="shared" si="29"/>
        <v>139.00542401950219</v>
      </c>
      <c r="J114" s="5">
        <f t="shared" si="32"/>
        <v>0.77972890036261633</v>
      </c>
      <c r="K114" s="1"/>
      <c r="L114" s="5">
        <f t="shared" si="36"/>
        <v>3469.5753835267747</v>
      </c>
      <c r="N114" s="5">
        <f>F114*$C$13/1000</f>
        <v>4449.7201295389123</v>
      </c>
      <c r="P114" s="5">
        <f>L114/N114</f>
        <v>0.77972890036261633</v>
      </c>
      <c r="AC114" s="33"/>
      <c r="AD114" s="33"/>
      <c r="AL114" s="2"/>
      <c r="AM114" s="2"/>
    </row>
    <row r="115" spans="2:39" x14ac:dyDescent="0.25">
      <c r="B115" s="9">
        <v>13200</v>
      </c>
      <c r="D115" s="5">
        <f t="shared" si="25"/>
        <v>107.67255873152398</v>
      </c>
      <c r="F115" s="5">
        <f t="shared" si="27"/>
        <v>170.26276173111373</v>
      </c>
      <c r="H115" s="5">
        <f t="shared" si="29"/>
        <v>135.21898942075066</v>
      </c>
      <c r="J115" s="5">
        <f t="shared" si="32"/>
        <v>0.79417829269264584</v>
      </c>
      <c r="K115" s="1"/>
      <c r="L115" s="5">
        <f t="shared" si="36"/>
        <v>3375.0659759419364</v>
      </c>
      <c r="N115" s="5">
        <f>F115*$C$13/1000</f>
        <v>4249.7585328085988</v>
      </c>
      <c r="P115" s="5">
        <f>L115/N115</f>
        <v>0.79417829269264584</v>
      </c>
      <c r="AC115" s="33"/>
      <c r="AD115" s="33"/>
      <c r="AL115" s="2"/>
      <c r="AM115" s="2"/>
    </row>
    <row r="116" spans="2:39" x14ac:dyDescent="0.25">
      <c r="B116" s="9">
        <v>13500</v>
      </c>
      <c r="D116" s="5">
        <f t="shared" si="25"/>
        <v>110.11966233905861</v>
      </c>
      <c r="F116" s="5">
        <f t="shared" si="27"/>
        <v>162.7796082525611</v>
      </c>
      <c r="H116" s="5">
        <f t="shared" si="29"/>
        <v>131.45221222963343</v>
      </c>
      <c r="J116" s="5">
        <f t="shared" si="32"/>
        <v>0.80754717154545808</v>
      </c>
      <c r="K116" s="1"/>
      <c r="L116" s="5">
        <f t="shared" si="36"/>
        <v>3281.0472172516506</v>
      </c>
      <c r="N116" s="5">
        <f>F116*$C$13/1000</f>
        <v>4062.9790219839251</v>
      </c>
      <c r="P116" s="5">
        <f>L116/N116</f>
        <v>0.80754717154545819</v>
      </c>
      <c r="AC116" s="33"/>
      <c r="AD116" s="33"/>
      <c r="AL116" s="2"/>
      <c r="AM116" s="2"/>
    </row>
    <row r="117" spans="2:39" x14ac:dyDescent="0.25">
      <c r="B117" s="9">
        <v>13800</v>
      </c>
      <c r="D117" s="5">
        <f t="shared" si="25"/>
        <v>112.56676594659325</v>
      </c>
      <c r="F117" s="5">
        <f t="shared" si="27"/>
        <v>155.77916196192638</v>
      </c>
      <c r="H117" s="5">
        <f t="shared" si="29"/>
        <v>127.7092596515069</v>
      </c>
      <c r="J117" s="5">
        <f t="shared" si="32"/>
        <v>0.81980964618823682</v>
      </c>
      <c r="K117" s="1"/>
      <c r="L117" s="5">
        <f t="shared" si="36"/>
        <v>3187.6231209016123</v>
      </c>
      <c r="N117" s="5">
        <f>F117*$C$13/1000</f>
        <v>3888.2478825696821</v>
      </c>
      <c r="P117" s="5">
        <f>L117/N117</f>
        <v>0.81980964618823693</v>
      </c>
      <c r="AC117" s="33"/>
      <c r="AD117" s="33"/>
      <c r="AL117" s="2"/>
      <c r="AM117" s="2"/>
    </row>
    <row r="118" spans="2:39" x14ac:dyDescent="0.25">
      <c r="B118" s="9">
        <v>14100</v>
      </c>
      <c r="D118" s="5">
        <f t="shared" si="25"/>
        <v>115.01386955412788</v>
      </c>
      <c r="F118" s="5">
        <f t="shared" si="27"/>
        <v>149.22078167108927</v>
      </c>
      <c r="H118" s="5">
        <f t="shared" si="29"/>
        <v>123.99413682014763</v>
      </c>
      <c r="J118" s="5">
        <f t="shared" si="32"/>
        <v>0.83094415825708567</v>
      </c>
      <c r="K118" s="1"/>
      <c r="L118" s="5">
        <f t="shared" si="36"/>
        <v>3094.8936550308849</v>
      </c>
      <c r="N118" s="5">
        <f>F118*$C$13/1000</f>
        <v>3724.5507105103879</v>
      </c>
      <c r="P118" s="5">
        <f>L118/N118</f>
        <v>0.83094415825708579</v>
      </c>
      <c r="AC118" s="33"/>
      <c r="AD118" s="33"/>
      <c r="AL118" s="2"/>
      <c r="AM118" s="2"/>
    </row>
    <row r="119" spans="2:39" x14ac:dyDescent="0.25">
      <c r="B119" s="9">
        <v>14400</v>
      </c>
      <c r="D119" s="5">
        <f t="shared" si="25"/>
        <v>117.46097316166252</v>
      </c>
      <c r="F119" s="5">
        <f t="shared" si="27"/>
        <v>143.06801506572751</v>
      </c>
      <c r="H119" s="5">
        <f t="shared" si="29"/>
        <v>120.31068139069735</v>
      </c>
      <c r="J119" s="5">
        <f t="shared" si="32"/>
        <v>0.84093346325819152</v>
      </c>
      <c r="K119" s="1"/>
      <c r="L119" s="5">
        <f t="shared" si="36"/>
        <v>3002.954607511806</v>
      </c>
      <c r="N119" s="5">
        <f>F119*$C$13/1000</f>
        <v>3570.9776560405585</v>
      </c>
      <c r="P119" s="5">
        <f>L119/N119</f>
        <v>0.84093346325819152</v>
      </c>
      <c r="AC119" s="33"/>
      <c r="AD119" s="33"/>
      <c r="AL119" s="2"/>
      <c r="AM119" s="2"/>
    </row>
    <row r="120" spans="2:39" x14ac:dyDescent="0.25">
      <c r="B120" s="9">
        <v>14700</v>
      </c>
      <c r="D120" s="5">
        <f t="shared" si="25"/>
        <v>119.90807676919715</v>
      </c>
      <c r="F120" s="5">
        <f t="shared" si="27"/>
        <v>137.28809109181017</v>
      </c>
      <c r="H120" s="5">
        <f t="shared" si="29"/>
        <v>116.66255881184851</v>
      </c>
      <c r="J120" s="5">
        <f t="shared" si="32"/>
        <v>0.84976459271934579</v>
      </c>
      <c r="K120" s="1"/>
      <c r="L120" s="5">
        <f t="shared" si="36"/>
        <v>2911.8974679437388</v>
      </c>
      <c r="N120" s="5">
        <f>F120*$C$13/1000</f>
        <v>3426.7107536515819</v>
      </c>
      <c r="P120" s="5">
        <f>L120/N120</f>
        <v>0.84976459271934579</v>
      </c>
      <c r="AC120" s="33"/>
      <c r="AD120" s="33"/>
      <c r="AL120" s="2"/>
      <c r="AM120" s="2"/>
    </row>
    <row r="121" spans="2:39" x14ac:dyDescent="0.25">
      <c r="B121" s="9">
        <v>15000</v>
      </c>
      <c r="D121" s="5">
        <f t="shared" si="25"/>
        <v>122.35518037673179</v>
      </c>
      <c r="F121" s="5">
        <f t="shared" si="27"/>
        <v>131.85148268457448</v>
      </c>
      <c r="H121" s="5">
        <f t="shared" si="29"/>
        <v>113.05325827525192</v>
      </c>
      <c r="J121" s="5">
        <f t="shared" si="32"/>
        <v>0.85742879771558467</v>
      </c>
      <c r="K121" s="1"/>
      <c r="L121" s="5">
        <f t="shared" si="36"/>
        <v>2821.809326550288</v>
      </c>
      <c r="N121" s="5">
        <f>F121*$C$13/1000</f>
        <v>3291.0130078069792</v>
      </c>
      <c r="P121" s="5">
        <f>L121/N121</f>
        <v>0.85742879771558456</v>
      </c>
      <c r="AC121" s="33"/>
      <c r="AD121" s="33"/>
      <c r="AL121" s="2"/>
      <c r="AM121" s="2"/>
    </row>
    <row r="122" spans="2:39" x14ac:dyDescent="0.25">
      <c r="B122" s="9">
        <v>15300</v>
      </c>
      <c r="D122" s="5">
        <f t="shared" si="25"/>
        <v>124.80228398426642</v>
      </c>
      <c r="F122" s="5">
        <f t="shared" si="27"/>
        <v>126.7315289163538</v>
      </c>
      <c r="H122" s="5">
        <f t="shared" si="29"/>
        <v>109.48608933722386</v>
      </c>
      <c r="J122" s="5">
        <f t="shared" si="32"/>
        <v>0.86392147458023338</v>
      </c>
      <c r="K122" s="1"/>
      <c r="L122" s="5">
        <f t="shared" si="36"/>
        <v>2732.7727898571075</v>
      </c>
      <c r="N122" s="5">
        <f>F122*$C$13/1000</f>
        <v>3163.2189617521908</v>
      </c>
      <c r="P122" s="5">
        <f>L122/N122</f>
        <v>0.86392147458023338</v>
      </c>
      <c r="AC122" s="33"/>
      <c r="AD122" s="33"/>
      <c r="AL122" s="2"/>
      <c r="AM122" s="2"/>
    </row>
    <row r="123" spans="2:39" x14ac:dyDescent="0.25">
      <c r="B123" s="9">
        <v>15600</v>
      </c>
      <c r="D123" s="5">
        <f t="shared" si="25"/>
        <v>127.24938759180107</v>
      </c>
      <c r="F123" s="5">
        <f t="shared" si="27"/>
        <v>121.90410751162581</v>
      </c>
      <c r="H123" s="5">
        <f t="shared" si="29"/>
        <v>105.96417920503691</v>
      </c>
      <c r="J123" s="5">
        <f t="shared" si="32"/>
        <v>0.86924207369248219</v>
      </c>
      <c r="K123" s="1"/>
      <c r="L123" s="5">
        <f t="shared" si="36"/>
        <v>2644.8659129577213</v>
      </c>
      <c r="N123" s="5">
        <f>F123*$C$13/1000</f>
        <v>3042.7265234901802</v>
      </c>
      <c r="P123" s="5">
        <f>L123/N123</f>
        <v>0.86924207369248219</v>
      </c>
      <c r="AC123" s="33"/>
      <c r="AD123" s="33"/>
      <c r="AL123" s="2"/>
      <c r="AM123" s="2"/>
    </row>
    <row r="124" spans="2:39" x14ac:dyDescent="0.25">
      <c r="B124" s="9">
        <v>15900</v>
      </c>
      <c r="D124" s="5">
        <f t="shared" si="25"/>
        <v>129.6964911993357</v>
      </c>
      <c r="F124" s="5">
        <f t="shared" si="27"/>
        <v>117.34735019987049</v>
      </c>
      <c r="H124" s="5">
        <f t="shared" si="29"/>
        <v>102.49047067741058</v>
      </c>
      <c r="J124" s="5">
        <f t="shared" si="32"/>
        <v>0.87339399230442694</v>
      </c>
      <c r="K124" s="1"/>
      <c r="L124" s="5">
        <f t="shared" si="36"/>
        <v>2558.1621481081679</v>
      </c>
      <c r="N124" s="5">
        <f>F124*$C$13/1000</f>
        <v>2928.9898609887673</v>
      </c>
      <c r="P124" s="5">
        <f>L124/N124</f>
        <v>0.87339399230442694</v>
      </c>
      <c r="AC124" s="33"/>
      <c r="AD124" s="33"/>
      <c r="AL124" s="2"/>
      <c r="AM124" s="2"/>
    </row>
    <row r="125" spans="2:39" x14ac:dyDescent="0.25">
      <c r="B125" s="9">
        <v>16200</v>
      </c>
      <c r="D125" s="5">
        <f t="shared" si="25"/>
        <v>132.14359480687034</v>
      </c>
      <c r="F125" s="5">
        <f t="shared" si="27"/>
        <v>113.04139461983409</v>
      </c>
      <c r="H125" s="5">
        <f t="shared" si="29"/>
        <v>99.067720726280626</v>
      </c>
      <c r="J125" s="5">
        <f t="shared" si="32"/>
        <v>0.87638445243401419</v>
      </c>
      <c r="L125" s="5">
        <f t="shared" ref="L125:L156" si="37">H125*$C$13/1000</f>
        <v>2472.7303093279643</v>
      </c>
      <c r="N125" s="5">
        <f>F125*$C$13/1000</f>
        <v>2821.5132097110591</v>
      </c>
      <c r="P125" s="5">
        <f>L125/N125</f>
        <v>0.87638445243401419</v>
      </c>
      <c r="AC125" s="33"/>
      <c r="AD125" s="33"/>
      <c r="AL125" s="2"/>
      <c r="AM125" s="2"/>
    </row>
    <row r="126" spans="2:39" x14ac:dyDescent="0.25">
      <c r="B126" s="9">
        <v>16500</v>
      </c>
      <c r="D126" s="5">
        <f t="shared" si="25"/>
        <v>134.59069841440498</v>
      </c>
      <c r="F126" s="5">
        <f t="shared" si="27"/>
        <v>108.96816750791278</v>
      </c>
      <c r="H126" s="5">
        <f t="shared" si="29"/>
        <v>95.565082904439507</v>
      </c>
      <c r="J126" s="5">
        <f t="shared" si="32"/>
        <v>0.877</v>
      </c>
      <c r="L126" s="5">
        <f t="shared" si="37"/>
        <v>2385.3044692948101</v>
      </c>
      <c r="N126" s="5">
        <f>F126*$C$13/1000</f>
        <v>2719.8454609975033</v>
      </c>
      <c r="P126" s="5">
        <f>L126/N126</f>
        <v>0.87699999999999989</v>
      </c>
      <c r="AC126" s="33"/>
      <c r="AD126" s="33"/>
      <c r="AL126" s="2"/>
      <c r="AM126" s="2"/>
    </row>
    <row r="127" spans="2:39" x14ac:dyDescent="0.25">
      <c r="B127" s="9">
        <v>16800</v>
      </c>
      <c r="D127" s="5">
        <f t="shared" si="25"/>
        <v>137.0378020219396</v>
      </c>
      <c r="F127" s="5">
        <f t="shared" si="27"/>
        <v>105.11119474216717</v>
      </c>
      <c r="H127" s="5">
        <f t="shared" si="29"/>
        <v>92.182517788880617</v>
      </c>
      <c r="J127" s="5">
        <f t="shared" si="32"/>
        <v>0.87700000000000011</v>
      </c>
      <c r="L127" s="5">
        <f t="shared" si="37"/>
        <v>2300.8756440104598</v>
      </c>
      <c r="N127" s="5">
        <f>F127*$C$13/1000</f>
        <v>2623.5754207644927</v>
      </c>
      <c r="P127" s="5">
        <f>L127/N127</f>
        <v>0.87699999999999989</v>
      </c>
      <c r="AC127" s="33"/>
      <c r="AD127" s="33"/>
      <c r="AL127" s="2"/>
      <c r="AM127" s="2"/>
    </row>
    <row r="128" spans="2:39" x14ac:dyDescent="0.25">
      <c r="B128" s="9">
        <v>17100</v>
      </c>
      <c r="D128" s="5">
        <f t="shared" si="25"/>
        <v>139.48490562947424</v>
      </c>
      <c r="F128" s="5">
        <f t="shared" si="27"/>
        <v>101.45543450644389</v>
      </c>
      <c r="H128" s="5">
        <f t="shared" si="29"/>
        <v>88.976416062151301</v>
      </c>
      <c r="J128" s="5">
        <f t="shared" si="32"/>
        <v>0.87700000000000011</v>
      </c>
      <c r="L128" s="5">
        <f t="shared" si="37"/>
        <v>2220.8513449112966</v>
      </c>
      <c r="N128" s="5">
        <f>F128*$C$13/1000</f>
        <v>2532.3276452808395</v>
      </c>
      <c r="P128" s="5">
        <f>L128/N128</f>
        <v>0.87700000000000011</v>
      </c>
      <c r="AC128" s="33"/>
      <c r="AD128" s="33"/>
      <c r="AL128" s="2"/>
      <c r="AM128" s="2"/>
    </row>
    <row r="129" spans="2:39" x14ac:dyDescent="0.25">
      <c r="B129" s="9">
        <v>17400</v>
      </c>
      <c r="D129" s="5">
        <f t="shared" si="25"/>
        <v>141.93200923700888</v>
      </c>
      <c r="F129" s="5">
        <f t="shared" si="27"/>
        <v>97.987130413625493</v>
      </c>
      <c r="H129" s="5">
        <f t="shared" si="29"/>
        <v>85.934713372749556</v>
      </c>
      <c r="J129" s="5">
        <f t="shared" si="32"/>
        <v>0.877</v>
      </c>
      <c r="L129" s="5">
        <f t="shared" si="37"/>
        <v>2144.9304457838289</v>
      </c>
      <c r="N129" s="5">
        <f>F129*$C$13/1000</f>
        <v>2445.7587751240922</v>
      </c>
      <c r="P129" s="5">
        <f>L129/N129</f>
        <v>0.877</v>
      </c>
      <c r="AC129" s="33"/>
      <c r="AD129" s="33"/>
      <c r="AL129" s="2"/>
      <c r="AM129" s="2"/>
    </row>
    <row r="130" spans="2:39" x14ac:dyDescent="0.25">
      <c r="B130" s="9">
        <v>17700</v>
      </c>
      <c r="D130" s="5">
        <f t="shared" si="25"/>
        <v>144.3791128445435</v>
      </c>
      <c r="F130" s="5">
        <f t="shared" si="27"/>
        <v>94.693681905037707</v>
      </c>
      <c r="H130" s="5">
        <f t="shared" si="29"/>
        <v>83.046359030718065</v>
      </c>
      <c r="J130" s="5">
        <f t="shared" si="32"/>
        <v>0.877</v>
      </c>
      <c r="L130" s="5">
        <f t="shared" si="37"/>
        <v>2072.8371214067229</v>
      </c>
      <c r="N130" s="5">
        <f>F130*$C$13/1000</f>
        <v>2363.5543003497414</v>
      </c>
      <c r="P130" s="5">
        <f>L130/N130</f>
        <v>0.87699999999999989</v>
      </c>
      <c r="AC130" s="33"/>
      <c r="AD130" s="33"/>
      <c r="AL130" s="2"/>
      <c r="AM130" s="2"/>
    </row>
    <row r="131" spans="2:39" x14ac:dyDescent="0.25">
      <c r="B131" s="9">
        <v>18000</v>
      </c>
      <c r="D131" s="5">
        <f t="shared" si="25"/>
        <v>146.82621645207814</v>
      </c>
      <c r="F131" s="5">
        <f t="shared" si="27"/>
        <v>91.563529642065618</v>
      </c>
      <c r="H131" s="5">
        <f t="shared" si="29"/>
        <v>80.301215496091544</v>
      </c>
      <c r="J131" s="5">
        <f t="shared" si="32"/>
        <v>0.877</v>
      </c>
      <c r="L131" s="5">
        <f t="shared" si="37"/>
        <v>2004.3183387824449</v>
      </c>
      <c r="N131" s="5">
        <f>F131*$C$13/1000</f>
        <v>2285.4256998659575</v>
      </c>
      <c r="P131" s="5">
        <f>L131/N131</f>
        <v>0.87700000000000011</v>
      </c>
      <c r="AC131" s="33"/>
      <c r="AD131" s="33"/>
      <c r="AL131" s="2"/>
      <c r="AM131" s="2"/>
    </row>
    <row r="132" spans="2:39" x14ac:dyDescent="0.25">
      <c r="B132" s="9">
        <v>18300</v>
      </c>
      <c r="D132" s="5">
        <f t="shared" si="25"/>
        <v>149.27332005961279</v>
      </c>
      <c r="F132" s="5">
        <f t="shared" si="27"/>
        <v>88.586053940187099</v>
      </c>
      <c r="H132" s="5">
        <f t="shared" si="29"/>
        <v>77.689969305544082</v>
      </c>
      <c r="J132" s="5">
        <f t="shared" si="32"/>
        <v>0.877</v>
      </c>
      <c r="L132" s="5">
        <f t="shared" si="37"/>
        <v>1939.1416338663803</v>
      </c>
      <c r="N132" s="5">
        <f>F132*$C$13/1000</f>
        <v>2211.1079063470697</v>
      </c>
      <c r="P132" s="5">
        <f>L132/N132</f>
        <v>0.87700000000000011</v>
      </c>
      <c r="AC132" s="33"/>
      <c r="AD132" s="33"/>
      <c r="AL132" s="2"/>
      <c r="AM132" s="2"/>
    </row>
    <row r="133" spans="2:39" x14ac:dyDescent="0.25">
      <c r="B133" s="9">
        <v>18600</v>
      </c>
      <c r="D133" s="5">
        <f t="shared" si="25"/>
        <v>151.72042366714743</v>
      </c>
      <c r="F133" s="5">
        <f t="shared" si="27"/>
        <v>85.751484576336154</v>
      </c>
      <c r="H133" s="5">
        <f t="shared" si="29"/>
        <v>75.204051973446809</v>
      </c>
      <c r="J133" s="5">
        <f t="shared" si="32"/>
        <v>0.877</v>
      </c>
      <c r="L133" s="5">
        <f t="shared" si="37"/>
        <v>1877.0931372572322</v>
      </c>
      <c r="N133" s="5">
        <f>F133*$C$13/1000</f>
        <v>2140.3570550253503</v>
      </c>
      <c r="P133" s="5">
        <f>L133/N133</f>
        <v>0.877</v>
      </c>
      <c r="AC133" s="33"/>
      <c r="AD133" s="33"/>
      <c r="AL133" s="2"/>
      <c r="AM133" s="2"/>
    </row>
    <row r="134" spans="2:39" x14ac:dyDescent="0.25">
      <c r="B134" s="9">
        <v>18900</v>
      </c>
      <c r="D134" s="5">
        <f t="shared" si="25"/>
        <v>154.16752727468204</v>
      </c>
      <c r="F134" s="5">
        <f t="shared" si="27"/>
        <v>83.050820537020968</v>
      </c>
      <c r="H134" s="5">
        <f t="shared" si="29"/>
        <v>72.835569610967383</v>
      </c>
      <c r="J134" s="5">
        <f t="shared" si="32"/>
        <v>0.87699999999999989</v>
      </c>
      <c r="L134" s="5">
        <f t="shared" si="37"/>
        <v>1817.9758174897459</v>
      </c>
      <c r="N134" s="5">
        <f>F134*$C$13/1000</f>
        <v>2072.9484806040437</v>
      </c>
      <c r="P134" s="5">
        <f>L134/N134</f>
        <v>0.87699999999999978</v>
      </c>
      <c r="AC134" s="33"/>
      <c r="AD134" s="33"/>
      <c r="AL134" s="2"/>
      <c r="AM134" s="2"/>
    </row>
    <row r="135" spans="2:39" x14ac:dyDescent="0.25">
      <c r="B135" s="9">
        <v>19200</v>
      </c>
      <c r="D135" s="5">
        <f t="shared" si="25"/>
        <v>156.61463088221669</v>
      </c>
      <c r="F135" s="5">
        <f t="shared" si="27"/>
        <v>80.475758474471732</v>
      </c>
      <c r="H135" s="5">
        <f t="shared" si="29"/>
        <v>70.577240182111709</v>
      </c>
      <c r="J135" s="5">
        <f t="shared" si="32"/>
        <v>0.877</v>
      </c>
      <c r="L135" s="5">
        <f t="shared" si="37"/>
        <v>1761.6079149455084</v>
      </c>
      <c r="N135" s="5">
        <f>F135*$C$13/1000</f>
        <v>2008.6749315228144</v>
      </c>
      <c r="P135" s="5">
        <f>L135/N135</f>
        <v>0.87700000000000011</v>
      </c>
      <c r="AC135" s="33"/>
      <c r="AD135" s="33"/>
      <c r="AL135" s="2"/>
      <c r="AM135" s="2"/>
    </row>
    <row r="136" spans="2:39" x14ac:dyDescent="0.25">
      <c r="B136" s="9">
        <v>19500</v>
      </c>
      <c r="D136" s="5">
        <f t="shared" ref="D136:D156" si="38">B136/$C$14</f>
        <v>159.06173448975133</v>
      </c>
      <c r="F136" s="5">
        <f t="shared" ref="F136:F156" si="39">PI()^2*200000/D136^2</f>
        <v>78.018628807440507</v>
      </c>
      <c r="H136" s="5">
        <f t="shared" ref="H136:H156" si="40">IF(D136&lt;=$D$66,0.658^($D$65/F136)*$D$65,0.877*F136)</f>
        <v>68.42233746412532</v>
      </c>
      <c r="J136" s="5">
        <f t="shared" si="32"/>
        <v>0.87699999999999989</v>
      </c>
      <c r="L136" s="5">
        <f t="shared" si="37"/>
        <v>1707.821543104568</v>
      </c>
      <c r="N136" s="5">
        <f>F136*$C$13/1000</f>
        <v>1947.3449750337152</v>
      </c>
      <c r="P136" s="5">
        <f>L136/N136</f>
        <v>0.87699999999999989</v>
      </c>
      <c r="AC136" s="33"/>
      <c r="AD136" s="33"/>
      <c r="AL136" s="2"/>
      <c r="AM136" s="2"/>
    </row>
    <row r="137" spans="2:39" x14ac:dyDescent="0.25">
      <c r="B137" s="9">
        <v>19800</v>
      </c>
      <c r="D137" s="5">
        <f t="shared" si="38"/>
        <v>161.50883809728597</v>
      </c>
      <c r="F137" s="5">
        <f t="shared" si="39"/>
        <v>75.672338547161644</v>
      </c>
      <c r="H137" s="5">
        <f t="shared" si="40"/>
        <v>66.364640905860767</v>
      </c>
      <c r="J137" s="5">
        <f t="shared" ref="J137:J156" si="41">H137/F137</f>
        <v>0.87700000000000011</v>
      </c>
      <c r="L137" s="5">
        <f t="shared" si="37"/>
        <v>1656.4614370102847</v>
      </c>
      <c r="N137" s="5">
        <f>F137*$C$13/1000</f>
        <v>1888.7815701371546</v>
      </c>
      <c r="P137" s="5">
        <f>L137/N137</f>
        <v>0.87700000000000011</v>
      </c>
      <c r="AC137" s="33"/>
      <c r="AD137" s="33"/>
      <c r="AL137" s="2"/>
      <c r="AM137" s="2"/>
    </row>
    <row r="138" spans="2:39" x14ac:dyDescent="0.25">
      <c r="B138" s="9">
        <v>20100</v>
      </c>
      <c r="D138" s="5">
        <f t="shared" si="38"/>
        <v>163.95594170482059</v>
      </c>
      <c r="F138" s="5">
        <f t="shared" si="39"/>
        <v>73.430320051556308</v>
      </c>
      <c r="H138" s="5">
        <f t="shared" si="40"/>
        <v>64.398390685214878</v>
      </c>
      <c r="J138" s="5">
        <f t="shared" si="41"/>
        <v>0.87699999999999989</v>
      </c>
      <c r="L138" s="5">
        <f t="shared" si="37"/>
        <v>1607.3838315029634</v>
      </c>
      <c r="N138" s="5">
        <f>F138*$C$13/1000</f>
        <v>1832.8207884868452</v>
      </c>
      <c r="P138" s="5">
        <f>L138/N138</f>
        <v>0.87700000000000011</v>
      </c>
      <c r="AC138" s="33"/>
      <c r="AD138" s="33"/>
      <c r="AL138" s="2"/>
      <c r="AM138" s="2"/>
    </row>
    <row r="139" spans="2:39" x14ac:dyDescent="0.25">
      <c r="B139" s="9">
        <v>20400</v>
      </c>
      <c r="D139" s="5">
        <f t="shared" si="38"/>
        <v>166.40304531235523</v>
      </c>
      <c r="F139" s="5">
        <f t="shared" si="39"/>
        <v>71.286485015449017</v>
      </c>
      <c r="H139" s="5">
        <f t="shared" si="40"/>
        <v>62.518247358548791</v>
      </c>
      <c r="J139" s="5">
        <f t="shared" si="41"/>
        <v>0.877</v>
      </c>
      <c r="L139" s="5">
        <f t="shared" si="37"/>
        <v>1560.4554540693778</v>
      </c>
      <c r="N139" s="5">
        <f>F139*$C$13/1000</f>
        <v>1779.3106659856076</v>
      </c>
      <c r="P139" s="5">
        <f>L139/N139</f>
        <v>0.877</v>
      </c>
      <c r="AC139" s="33"/>
      <c r="AD139" s="33"/>
      <c r="AL139" s="2"/>
      <c r="AM139" s="2"/>
    </row>
    <row r="140" spans="2:39" x14ac:dyDescent="0.25">
      <c r="B140" s="9">
        <v>20700</v>
      </c>
      <c r="D140" s="5">
        <f t="shared" si="38"/>
        <v>168.85014891988988</v>
      </c>
      <c r="F140" s="5">
        <f t="shared" si="39"/>
        <v>69.235183094189495</v>
      </c>
      <c r="H140" s="5">
        <f t="shared" si="40"/>
        <v>60.719255573604187</v>
      </c>
      <c r="J140" s="5">
        <f t="shared" si="41"/>
        <v>0.877</v>
      </c>
      <c r="L140" s="5">
        <f t="shared" si="37"/>
        <v>1515.5526191171605</v>
      </c>
      <c r="N140" s="5">
        <f>F140*$C$13/1000</f>
        <v>1728.1101700309698</v>
      </c>
      <c r="P140" s="5">
        <f>L140/N140</f>
        <v>0.877</v>
      </c>
      <c r="AC140" s="33"/>
      <c r="AD140" s="33"/>
      <c r="AL140" s="2"/>
      <c r="AM140" s="2"/>
    </row>
    <row r="141" spans="2:39" x14ac:dyDescent="0.25">
      <c r="B141" s="9">
        <v>21000</v>
      </c>
      <c r="D141" s="5">
        <f t="shared" si="38"/>
        <v>171.29725252742452</v>
      </c>
      <c r="F141" s="5">
        <f t="shared" si="39"/>
        <v>67.271164634986974</v>
      </c>
      <c r="H141" s="5">
        <f t="shared" si="40"/>
        <v>58.996811384883578</v>
      </c>
      <c r="J141" s="5">
        <f t="shared" si="41"/>
        <v>0.877</v>
      </c>
      <c r="L141" s="5">
        <f t="shared" si="37"/>
        <v>1472.5604121666943</v>
      </c>
      <c r="N141" s="5">
        <f>F141*$C$13/1000</f>
        <v>1679.0882692892749</v>
      </c>
      <c r="P141" s="5">
        <f>L141/N141</f>
        <v>0.87700000000000011</v>
      </c>
      <c r="AC141" s="33"/>
      <c r="AD141" s="33"/>
      <c r="AL141" s="2"/>
      <c r="AM141" s="2"/>
    </row>
    <row r="142" spans="2:39" x14ac:dyDescent="0.25">
      <c r="B142" s="9">
        <v>21300</v>
      </c>
      <c r="D142" s="5">
        <f t="shared" si="38"/>
        <v>173.74435613495913</v>
      </c>
      <c r="F142" s="5">
        <f t="shared" si="39"/>
        <v>65.389547056424576</v>
      </c>
      <c r="H142" s="5">
        <f t="shared" si="40"/>
        <v>57.346632768484355</v>
      </c>
      <c r="J142" s="5">
        <f t="shared" si="41"/>
        <v>0.877</v>
      </c>
      <c r="L142" s="5">
        <f t="shared" si="37"/>
        <v>1431.3719539013696</v>
      </c>
      <c r="N142" s="5">
        <f>F142*$C$13/1000</f>
        <v>1632.1230945283576</v>
      </c>
      <c r="P142" s="5">
        <f>L142/N142</f>
        <v>0.877</v>
      </c>
      <c r="AC142" s="33"/>
      <c r="AD142" s="33"/>
      <c r="AL142" s="2"/>
      <c r="AM142" s="2"/>
    </row>
    <row r="143" spans="2:39" x14ac:dyDescent="0.25">
      <c r="B143" s="9">
        <v>21600</v>
      </c>
      <c r="D143" s="5">
        <f t="shared" si="38"/>
        <v>176.19145974249378</v>
      </c>
      <c r="F143" s="5">
        <f t="shared" si="39"/>
        <v>63.585784473656673</v>
      </c>
      <c r="H143" s="5">
        <f t="shared" si="40"/>
        <v>55.764732983396904</v>
      </c>
      <c r="J143" s="5">
        <f t="shared" si="41"/>
        <v>0.877</v>
      </c>
      <c r="L143" s="5">
        <f t="shared" si="37"/>
        <v>1391.8877352655868</v>
      </c>
      <c r="N143" s="5">
        <f>F143*$C$13/1000</f>
        <v>1587.1011804624704</v>
      </c>
      <c r="P143" s="5">
        <f>L143/N143</f>
        <v>0.87700000000000011</v>
      </c>
      <c r="AC143" s="33"/>
      <c r="AD143" s="33"/>
      <c r="AL143" s="2"/>
      <c r="AM143" s="2"/>
    </row>
    <row r="144" spans="2:39" x14ac:dyDescent="0.25">
      <c r="B144" s="9">
        <v>21900</v>
      </c>
      <c r="D144" s="5">
        <f t="shared" si="38"/>
        <v>178.63856335002842</v>
      </c>
      <c r="F144" s="5">
        <f t="shared" si="39"/>
        <v>61.855640216069837</v>
      </c>
      <c r="H144" s="5">
        <f t="shared" si="40"/>
        <v>54.247396469493246</v>
      </c>
      <c r="J144" s="5">
        <f t="shared" si="41"/>
        <v>0.877</v>
      </c>
      <c r="L144" s="5">
        <f t="shared" si="37"/>
        <v>1354.0150158785514</v>
      </c>
      <c r="N144" s="5">
        <f>F144*$C$13/1000</f>
        <v>1543.9167797931032</v>
      </c>
      <c r="P144" s="5">
        <f>L144/N144</f>
        <v>0.87699999999999989</v>
      </c>
      <c r="AC144" s="33"/>
      <c r="AD144" s="33"/>
      <c r="AL144" s="2"/>
      <c r="AM144" s="2"/>
    </row>
    <row r="145" spans="2:39" x14ac:dyDescent="0.25">
      <c r="B145" s="9">
        <v>22200</v>
      </c>
      <c r="D145" s="5">
        <f t="shared" si="38"/>
        <v>181.08566695756306</v>
      </c>
      <c r="F145" s="5">
        <f t="shared" si="39"/>
        <v>60.195161926851014</v>
      </c>
      <c r="H145" s="5">
        <f t="shared" si="40"/>
        <v>52.791157009848341</v>
      </c>
      <c r="J145" s="5">
        <f t="shared" si="41"/>
        <v>0.877</v>
      </c>
      <c r="L145" s="5">
        <f t="shared" si="37"/>
        <v>1317.6672789658146</v>
      </c>
      <c r="N145" s="5">
        <f>F145*$C$13/1000</f>
        <v>1502.4712416942014</v>
      </c>
      <c r="P145" s="5">
        <f>L145/N145</f>
        <v>0.877</v>
      </c>
      <c r="AC145" s="33"/>
      <c r="AD145" s="33"/>
      <c r="AL145" s="2"/>
      <c r="AM145" s="2"/>
    </row>
    <row r="146" spans="2:39" x14ac:dyDescent="0.25">
      <c r="B146" s="9">
        <v>22500</v>
      </c>
      <c r="D146" s="5">
        <f t="shared" si="38"/>
        <v>183.53277056509768</v>
      </c>
      <c r="F146" s="5">
        <f t="shared" si="39"/>
        <v>58.600658970921991</v>
      </c>
      <c r="H146" s="5">
        <f t="shared" si="40"/>
        <v>51.392777917498584</v>
      </c>
      <c r="J146" s="5">
        <f t="shared" si="41"/>
        <v>0.877</v>
      </c>
      <c r="L146" s="5">
        <f t="shared" si="37"/>
        <v>1282.7637368207645</v>
      </c>
      <c r="N146" s="5">
        <f>F146*$C$13/1000</f>
        <v>1462.6724479142129</v>
      </c>
      <c r="P146" s="5">
        <f>L146/N146</f>
        <v>0.87699999999999989</v>
      </c>
      <c r="AC146" s="33"/>
      <c r="AD146" s="33"/>
      <c r="AL146" s="2"/>
      <c r="AM146" s="2"/>
    </row>
    <row r="147" spans="2:39" x14ac:dyDescent="0.25">
      <c r="B147" s="9">
        <v>22800</v>
      </c>
      <c r="D147" s="5">
        <f t="shared" si="38"/>
        <v>185.97987417263232</v>
      </c>
      <c r="F147" s="5">
        <f t="shared" si="39"/>
        <v>57.068681909874684</v>
      </c>
      <c r="H147" s="5">
        <f t="shared" si="40"/>
        <v>50.049234034960101</v>
      </c>
      <c r="J147" s="5">
        <f t="shared" si="41"/>
        <v>0.877</v>
      </c>
      <c r="L147" s="5">
        <f t="shared" si="37"/>
        <v>1249.2288815126042</v>
      </c>
      <c r="N147" s="5">
        <f>F147*$C$13/1000</f>
        <v>1424.4343004704722</v>
      </c>
      <c r="P147" s="5">
        <f>L147/N147</f>
        <v>0.877</v>
      </c>
      <c r="AC147" s="33"/>
      <c r="AD147" s="33"/>
      <c r="AL147" s="2"/>
      <c r="AM147" s="2"/>
    </row>
    <row r="148" spans="2:39" x14ac:dyDescent="0.25">
      <c r="B148" s="9">
        <v>23100</v>
      </c>
      <c r="D148" s="5">
        <f t="shared" si="38"/>
        <v>188.42697778016696</v>
      </c>
      <c r="F148" s="5">
        <f t="shared" si="39"/>
        <v>55.596003830567753</v>
      </c>
      <c r="H148" s="5">
        <f t="shared" si="40"/>
        <v>48.757695359407919</v>
      </c>
      <c r="J148" s="5">
        <f t="shared" si="41"/>
        <v>0.877</v>
      </c>
      <c r="L148" s="5">
        <f t="shared" si="37"/>
        <v>1216.9920761708217</v>
      </c>
      <c r="N148" s="5">
        <f>F148*$C$13/1000</f>
        <v>1387.6762556109711</v>
      </c>
      <c r="P148" s="5">
        <f>L148/N148</f>
        <v>0.87700000000000011</v>
      </c>
      <c r="AC148" s="33"/>
      <c r="AD148" s="33"/>
      <c r="AL148" s="2"/>
      <c r="AM148" s="2"/>
    </row>
    <row r="149" spans="2:39" x14ac:dyDescent="0.25">
      <c r="B149" s="9">
        <v>23400</v>
      </c>
      <c r="D149" s="5">
        <f t="shared" si="38"/>
        <v>190.87408138770158</v>
      </c>
      <c r="F149" s="5">
        <f t="shared" si="39"/>
        <v>54.179603338500371</v>
      </c>
      <c r="H149" s="5">
        <f t="shared" si="40"/>
        <v>47.515512127864824</v>
      </c>
      <c r="J149" s="5">
        <f t="shared" si="41"/>
        <v>0.877</v>
      </c>
      <c r="L149" s="5">
        <f t="shared" si="37"/>
        <v>1185.987182711506</v>
      </c>
      <c r="N149" s="5">
        <f>F149*$C$13/1000</f>
        <v>1352.3228993289692</v>
      </c>
      <c r="P149" s="5">
        <f>L149/N149</f>
        <v>0.877</v>
      </c>
      <c r="AC149" s="33"/>
      <c r="AD149" s="33"/>
      <c r="AL149" s="2"/>
      <c r="AM149" s="2"/>
    </row>
    <row r="150" spans="2:39" x14ac:dyDescent="0.25">
      <c r="B150" s="9">
        <v>23700</v>
      </c>
      <c r="D150" s="5">
        <f t="shared" si="38"/>
        <v>193.32118499523622</v>
      </c>
      <c r="F150" s="5">
        <f t="shared" si="39"/>
        <v>52.816649048459581</v>
      </c>
      <c r="H150" s="5">
        <f t="shared" si="40"/>
        <v>46.320201215499054</v>
      </c>
      <c r="J150" s="5">
        <f t="shared" si="41"/>
        <v>0.877</v>
      </c>
      <c r="L150" s="5">
        <f t="shared" si="37"/>
        <v>1156.1522223388565</v>
      </c>
      <c r="N150" s="5">
        <f>F150*$C$13/1000</f>
        <v>1318.3035602495513</v>
      </c>
      <c r="P150" s="5">
        <f>L150/N150</f>
        <v>0.877</v>
      </c>
      <c r="AC150" s="33"/>
      <c r="AD150" s="33"/>
      <c r="AL150" s="2"/>
      <c r="AM150" s="2"/>
    </row>
    <row r="151" spans="2:39" x14ac:dyDescent="0.25">
      <c r="B151" s="9">
        <v>24000</v>
      </c>
      <c r="D151" s="5">
        <f t="shared" si="38"/>
        <v>195.76828860277087</v>
      </c>
      <c r="F151" s="5">
        <f t="shared" si="39"/>
        <v>51.504485423661905</v>
      </c>
      <c r="H151" s="5">
        <f t="shared" si="40"/>
        <v>45.169433716551488</v>
      </c>
      <c r="J151" s="5">
        <f t="shared" si="41"/>
        <v>0.877</v>
      </c>
      <c r="L151" s="5">
        <f t="shared" si="37"/>
        <v>1127.429065565125</v>
      </c>
      <c r="N151" s="5">
        <f>F151*$C$13/1000</f>
        <v>1285.5519561746012</v>
      </c>
      <c r="P151" s="5">
        <f>L151/N151</f>
        <v>0.87699999999999989</v>
      </c>
      <c r="AC151" s="33"/>
      <c r="AD151" s="33"/>
      <c r="AL151" s="2"/>
      <c r="AM151" s="2"/>
    </row>
    <row r="152" spans="2:39" x14ac:dyDescent="0.25">
      <c r="B152" s="9">
        <v>24300</v>
      </c>
      <c r="D152" s="5">
        <f t="shared" si="38"/>
        <v>198.21539221030551</v>
      </c>
      <c r="F152" s="5">
        <f t="shared" si="39"/>
        <v>50.240619831037364</v>
      </c>
      <c r="H152" s="5">
        <f t="shared" si="40"/>
        <v>44.061023591819769</v>
      </c>
      <c r="J152" s="5">
        <f t="shared" si="41"/>
        <v>0.877</v>
      </c>
      <c r="L152" s="5">
        <f t="shared" si="37"/>
        <v>1099.7631488518214</v>
      </c>
      <c r="N152" s="5">
        <f>F152*$C$13/1000</f>
        <v>1254.0058709826926</v>
      </c>
      <c r="P152" s="5">
        <f>L152/N152</f>
        <v>0.877</v>
      </c>
      <c r="AC152" s="33"/>
      <c r="AD152" s="33"/>
      <c r="AL152" s="2"/>
      <c r="AM152" s="2"/>
    </row>
    <row r="153" spans="2:39" x14ac:dyDescent="0.25">
      <c r="B153" s="9">
        <v>24600</v>
      </c>
      <c r="D153" s="5">
        <f t="shared" si="38"/>
        <v>200.66249581784012</v>
      </c>
      <c r="F153" s="5">
        <f t="shared" si="39"/>
        <v>49.022710694740667</v>
      </c>
      <c r="H153" s="5">
        <f t="shared" si="40"/>
        <v>42.992917279287568</v>
      </c>
      <c r="J153" s="5">
        <f t="shared" si="41"/>
        <v>0.877</v>
      </c>
      <c r="L153" s="5">
        <f t="shared" si="37"/>
        <v>1073.1032152910177</v>
      </c>
      <c r="N153" s="5">
        <f>F153*$C$13/1000</f>
        <v>1223.6068589407271</v>
      </c>
      <c r="P153" s="5">
        <f>L153/N153</f>
        <v>0.877</v>
      </c>
      <c r="AC153" s="33"/>
      <c r="AD153" s="33"/>
      <c r="AL153" s="2"/>
      <c r="AM153" s="2"/>
    </row>
    <row r="154" spans="2:39" x14ac:dyDescent="0.25">
      <c r="B154" s="9">
        <v>24900</v>
      </c>
      <c r="D154" s="5">
        <f t="shared" si="38"/>
        <v>203.10959942537477</v>
      </c>
      <c r="F154" s="5">
        <f t="shared" si="39"/>
        <v>47.848556642681991</v>
      </c>
      <c r="H154" s="5">
        <f t="shared" si="40"/>
        <v>41.963184175632108</v>
      </c>
      <c r="J154" s="5">
        <f t="shared" si="41"/>
        <v>0.877</v>
      </c>
      <c r="L154" s="5">
        <f t="shared" si="37"/>
        <v>1047.4010770237774</v>
      </c>
      <c r="N154" s="5">
        <f>F154*$C$13/1000</f>
        <v>1194.2999738013425</v>
      </c>
      <c r="P154" s="5">
        <f>L154/N154</f>
        <v>0.877</v>
      </c>
      <c r="AC154" s="33"/>
      <c r="AD154" s="33"/>
      <c r="AL154" s="2"/>
      <c r="AM154" s="2"/>
    </row>
    <row r="155" spans="2:39" x14ac:dyDescent="0.25">
      <c r="B155" s="9">
        <v>25200</v>
      </c>
      <c r="D155" s="5">
        <f t="shared" si="38"/>
        <v>205.55670303290941</v>
      </c>
      <c r="F155" s="5">
        <f t="shared" si="39"/>
        <v>46.716086552074295</v>
      </c>
      <c r="H155" s="5">
        <f t="shared" si="40"/>
        <v>40.970007906169158</v>
      </c>
      <c r="J155" s="5">
        <f t="shared" si="41"/>
        <v>0.877</v>
      </c>
      <c r="L155" s="5">
        <f t="shared" si="37"/>
        <v>1022.6113973379822</v>
      </c>
      <c r="N155" s="5">
        <f>F155*$C$13/1000</f>
        <v>1166.0335203397744</v>
      </c>
      <c r="P155" s="5">
        <f>L155/N155</f>
        <v>0.877</v>
      </c>
      <c r="AC155" s="33"/>
      <c r="AD155" s="33"/>
      <c r="AL155" s="2"/>
      <c r="AM155" s="2"/>
    </row>
    <row r="156" spans="2:39" x14ac:dyDescent="0.25">
      <c r="B156" s="9">
        <v>25500</v>
      </c>
      <c r="D156" s="5">
        <f t="shared" si="38"/>
        <v>208.00380664044405</v>
      </c>
      <c r="F156" s="5">
        <f t="shared" si="39"/>
        <v>45.623350409887358</v>
      </c>
      <c r="H156" s="5">
        <f t="shared" si="40"/>
        <v>40.011678309471215</v>
      </c>
      <c r="J156" s="5">
        <f t="shared" si="41"/>
        <v>0.877</v>
      </c>
      <c r="L156" s="5">
        <f t="shared" si="37"/>
        <v>998.69149060440157</v>
      </c>
      <c r="N156" s="5">
        <f>F156*$C$13/1000</f>
        <v>1138.7588262307884</v>
      </c>
      <c r="P156" s="5">
        <f>L156/N156</f>
        <v>0.87700000000000011</v>
      </c>
      <c r="AC156" s="33"/>
      <c r="AD156" s="33"/>
      <c r="AL156" s="2"/>
      <c r="AM156" s="2"/>
    </row>
  </sheetData>
  <mergeCells count="49">
    <mergeCell ref="J12:K12"/>
    <mergeCell ref="AA26:AC26"/>
    <mergeCell ref="R26:R27"/>
    <mergeCell ref="T26:T27"/>
    <mergeCell ref="W26:W27"/>
    <mergeCell ref="Y26:Y27"/>
    <mergeCell ref="Z26:Z27"/>
    <mergeCell ref="AD26:AD27"/>
    <mergeCell ref="X26:X27"/>
    <mergeCell ref="S26:S27"/>
    <mergeCell ref="I12:I13"/>
    <mergeCell ref="AH26:AH27"/>
    <mergeCell ref="Q25:R25"/>
    <mergeCell ref="AG26:AG27"/>
    <mergeCell ref="AF26:AF27"/>
    <mergeCell ref="AE26:AE27"/>
    <mergeCell ref="V26:V27"/>
    <mergeCell ref="J69:J70"/>
    <mergeCell ref="O69:O70"/>
    <mergeCell ref="R69:R70"/>
    <mergeCell ref="U26:U27"/>
    <mergeCell ref="N26:N27"/>
    <mergeCell ref="O26:O27"/>
    <mergeCell ref="Q26:Q27"/>
    <mergeCell ref="N69:N70"/>
    <mergeCell ref="P69:P70"/>
    <mergeCell ref="B69:B70"/>
    <mergeCell ref="C69:C70"/>
    <mergeCell ref="D69:D70"/>
    <mergeCell ref="E69:E70"/>
    <mergeCell ref="F69:F70"/>
    <mergeCell ref="G69:G70"/>
    <mergeCell ref="H69:H70"/>
    <mergeCell ref="I69:I70"/>
    <mergeCell ref="M69:M70"/>
    <mergeCell ref="K69:L69"/>
    <mergeCell ref="B26:B27"/>
    <mergeCell ref="C26:C27"/>
    <mergeCell ref="D26:D27"/>
    <mergeCell ref="E26:E27"/>
    <mergeCell ref="P26:P27"/>
    <mergeCell ref="M26:M27"/>
    <mergeCell ref="F26:F27"/>
    <mergeCell ref="L26:L27"/>
    <mergeCell ref="K26:K27"/>
    <mergeCell ref="G26:G27"/>
    <mergeCell ref="H26:H27"/>
    <mergeCell ref="I26:I27"/>
    <mergeCell ref="J26:J27"/>
  </mergeCells>
  <conditionalFormatting sqref="Z28:Z60">
    <cfRule type="containsText" dxfId="0" priority="1" operator="containsText" text="Lokal">
      <formula>NOT(ISERROR(SEARCH("Lokal",Z28)))</formula>
    </cfRule>
  </conditionalFormatting>
  <pageMargins left="0.7" right="0.7" top="0.75" bottom="0.75" header="0.3" footer="0.3"/>
  <pageSetup paperSize="9" orientation="portrait" r:id="rId1"/>
  <ignoredErrors>
    <ignoredError sqref="F58 F34:F55 F31 E34" formula="1"/>
  </ignoredError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127E-69C7-4039-A545-C303A082DCFF}">
  <dimension ref="B2:L58"/>
  <sheetViews>
    <sheetView workbookViewId="0">
      <selection activeCell="I23" sqref="I2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58</v>
      </c>
    </row>
    <row r="3" spans="2:12" ht="18" x14ac:dyDescent="0.25">
      <c r="B3" s="15" t="s">
        <v>112</v>
      </c>
      <c r="F3" s="15" t="s">
        <v>113</v>
      </c>
      <c r="J3" s="15" t="s">
        <v>114</v>
      </c>
    </row>
    <row r="4" spans="2:12" x14ac:dyDescent="0.25">
      <c r="B4" s="15" t="s">
        <v>46</v>
      </c>
      <c r="C4" s="8">
        <v>4086</v>
      </c>
      <c r="D4" s="7" t="s">
        <v>15</v>
      </c>
      <c r="F4" s="15" t="s">
        <v>46</v>
      </c>
      <c r="G4" s="8">
        <v>4070</v>
      </c>
      <c r="H4" s="20" t="s">
        <v>15</v>
      </c>
      <c r="J4" s="15" t="s">
        <v>46</v>
      </c>
      <c r="K4" s="30">
        <v>4010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s="18" customFormat="1" x14ac:dyDescent="0.25">
      <c r="B7" s="18">
        <v>0.02</v>
      </c>
      <c r="C7" s="18">
        <f t="shared" ref="C7:C41" si="0">B7*$C$4</f>
        <v>81.72</v>
      </c>
      <c r="D7" s="18">
        <v>2.8264999999999998E-2</v>
      </c>
      <c r="F7" s="14">
        <v>0.02</v>
      </c>
      <c r="G7" s="18">
        <f t="shared" ref="G7:G40" si="1">F7*$G$4</f>
        <v>81.400000000000006</v>
      </c>
      <c r="H7" s="18">
        <v>4.4139999999999999E-2</v>
      </c>
      <c r="J7" s="23">
        <v>0.02</v>
      </c>
      <c r="K7" s="23">
        <f>J7*$K$4</f>
        <v>80.2</v>
      </c>
      <c r="L7" s="23">
        <v>6.4499000000000001E-2</v>
      </c>
    </row>
    <row r="8" spans="2:12" s="18" customFormat="1" x14ac:dyDescent="0.25">
      <c r="B8" s="18">
        <v>0.04</v>
      </c>
      <c r="C8" s="18">
        <f t="shared" si="0"/>
        <v>163.44</v>
      </c>
      <c r="D8" s="18">
        <v>5.6897999999999997E-2</v>
      </c>
      <c r="F8" s="14">
        <v>0.04</v>
      </c>
      <c r="G8" s="18">
        <f t="shared" si="1"/>
        <v>162.80000000000001</v>
      </c>
      <c r="H8" s="18">
        <v>8.9077000000000003E-2</v>
      </c>
      <c r="J8" s="23">
        <v>0.04</v>
      </c>
      <c r="K8" s="23">
        <f t="shared" ref="K8:K58" si="2">J8*$K$4</f>
        <v>160.4</v>
      </c>
      <c r="L8" s="23">
        <v>0.13052</v>
      </c>
    </row>
    <row r="9" spans="2:12" s="18" customFormat="1" x14ac:dyDescent="0.25">
      <c r="B9" s="18">
        <v>0.06</v>
      </c>
      <c r="C9" s="18">
        <f t="shared" si="0"/>
        <v>245.16</v>
      </c>
      <c r="D9" s="18">
        <v>8.5906999999999997E-2</v>
      </c>
      <c r="F9" s="14">
        <v>0.06</v>
      </c>
      <c r="G9" s="18">
        <f t="shared" si="1"/>
        <v>244.2</v>
      </c>
      <c r="H9" s="18">
        <v>0.13483000000000001</v>
      </c>
      <c r="J9" s="23">
        <v>0.06</v>
      </c>
      <c r="K9" s="23">
        <f t="shared" si="2"/>
        <v>240.6</v>
      </c>
      <c r="L9" s="23">
        <v>0.19811000000000001</v>
      </c>
    </row>
    <row r="10" spans="2:12" s="18" customFormat="1" x14ac:dyDescent="0.25">
      <c r="B10" s="18">
        <v>0.08</v>
      </c>
      <c r="C10" s="18">
        <f t="shared" si="0"/>
        <v>326.88</v>
      </c>
      <c r="D10" s="18">
        <v>0.1153</v>
      </c>
      <c r="F10" s="14">
        <v>0.08</v>
      </c>
      <c r="G10" s="18">
        <f t="shared" si="1"/>
        <v>325.60000000000002</v>
      </c>
      <c r="H10" s="18">
        <v>0.18143000000000001</v>
      </c>
      <c r="J10" s="23">
        <v>0.08</v>
      </c>
      <c r="K10" s="23">
        <f t="shared" si="2"/>
        <v>320.8</v>
      </c>
      <c r="L10" s="23">
        <v>0.26733000000000001</v>
      </c>
    </row>
    <row r="11" spans="2:12" x14ac:dyDescent="0.25">
      <c r="B11" s="1">
        <v>0.1</v>
      </c>
      <c r="C11" s="18">
        <f t="shared" si="0"/>
        <v>408.6</v>
      </c>
      <c r="D11" s="18">
        <v>0.14507999999999999</v>
      </c>
      <c r="F11" s="1">
        <v>0.1</v>
      </c>
      <c r="G11" s="18">
        <f t="shared" si="1"/>
        <v>407</v>
      </c>
      <c r="H11" s="18">
        <v>0.22889000000000001</v>
      </c>
      <c r="I11" s="1"/>
      <c r="J11" s="24">
        <v>0.1</v>
      </c>
      <c r="K11" s="23">
        <f t="shared" si="2"/>
        <v>401</v>
      </c>
      <c r="L11" s="23">
        <v>0.33825</v>
      </c>
    </row>
    <row r="12" spans="2:12" x14ac:dyDescent="0.25">
      <c r="B12" s="1">
        <v>0.12</v>
      </c>
      <c r="C12" s="18">
        <f t="shared" si="0"/>
        <v>490.32</v>
      </c>
      <c r="D12" s="18">
        <v>0.17527000000000001</v>
      </c>
      <c r="F12" s="1">
        <v>0.12</v>
      </c>
      <c r="G12" s="18">
        <f t="shared" si="1"/>
        <v>488.4</v>
      </c>
      <c r="H12" s="18">
        <v>0.27725</v>
      </c>
      <c r="I12" s="1"/>
      <c r="J12" s="24">
        <v>0.12</v>
      </c>
      <c r="K12" s="23">
        <f t="shared" si="2"/>
        <v>481.2</v>
      </c>
      <c r="L12" s="23">
        <v>0.41093000000000002</v>
      </c>
    </row>
    <row r="13" spans="2:12" x14ac:dyDescent="0.25">
      <c r="B13" s="1">
        <v>0.14000000000000001</v>
      </c>
      <c r="C13" s="18">
        <f t="shared" si="0"/>
        <v>572.04000000000008</v>
      </c>
      <c r="D13" s="18">
        <v>0.20585999999999999</v>
      </c>
      <c r="F13" s="1">
        <v>0.14000000000000001</v>
      </c>
      <c r="G13" s="18">
        <f t="shared" si="1"/>
        <v>569.80000000000007</v>
      </c>
      <c r="H13" s="18">
        <v>0.32651999999999998</v>
      </c>
      <c r="I13" s="1"/>
      <c r="J13" s="24">
        <v>0.14000000000000001</v>
      </c>
      <c r="K13" s="23">
        <f t="shared" si="2"/>
        <v>561.40000000000009</v>
      </c>
      <c r="L13" s="23">
        <v>0.48542999999999997</v>
      </c>
    </row>
    <row r="14" spans="2:12" x14ac:dyDescent="0.25">
      <c r="B14" s="1">
        <v>0.16</v>
      </c>
      <c r="C14" s="18">
        <f t="shared" si="0"/>
        <v>653.76</v>
      </c>
      <c r="D14" s="18">
        <v>0.23687</v>
      </c>
      <c r="F14" s="1">
        <v>0.16</v>
      </c>
      <c r="G14" s="18">
        <f t="shared" si="1"/>
        <v>651.20000000000005</v>
      </c>
      <c r="H14" s="18">
        <v>0.37674000000000002</v>
      </c>
      <c r="I14" s="1"/>
      <c r="J14" s="24">
        <v>0.16</v>
      </c>
      <c r="K14" s="23">
        <f t="shared" si="2"/>
        <v>641.6</v>
      </c>
      <c r="L14" s="23">
        <v>0.56183000000000005</v>
      </c>
    </row>
    <row r="15" spans="2:12" x14ac:dyDescent="0.25">
      <c r="B15" s="1">
        <v>0.18</v>
      </c>
      <c r="C15" s="18">
        <f t="shared" si="0"/>
        <v>735.48</v>
      </c>
      <c r="D15" s="18">
        <v>0.26830999999999999</v>
      </c>
      <c r="F15" s="1">
        <v>0.18</v>
      </c>
      <c r="G15" s="18">
        <f t="shared" si="1"/>
        <v>732.6</v>
      </c>
      <c r="H15" s="18">
        <v>0.42792999999999998</v>
      </c>
      <c r="I15" s="1"/>
      <c r="J15" s="24">
        <v>0.18</v>
      </c>
      <c r="K15" s="23">
        <f t="shared" si="2"/>
        <v>721.8</v>
      </c>
      <c r="L15" s="23">
        <v>0.64019999999999999</v>
      </c>
    </row>
    <row r="16" spans="2:12" x14ac:dyDescent="0.25">
      <c r="B16" s="1">
        <v>0.2</v>
      </c>
      <c r="C16" s="18">
        <f t="shared" si="0"/>
        <v>817.2</v>
      </c>
      <c r="D16" s="18">
        <v>0.30018</v>
      </c>
      <c r="F16" s="1">
        <v>0.2</v>
      </c>
      <c r="G16" s="18">
        <f t="shared" si="1"/>
        <v>814</v>
      </c>
      <c r="H16" s="18">
        <v>0.48011999999999999</v>
      </c>
      <c r="I16" s="1"/>
      <c r="J16" s="24">
        <v>0.2</v>
      </c>
      <c r="K16" s="23">
        <f t="shared" si="2"/>
        <v>802</v>
      </c>
      <c r="L16" s="23">
        <v>0.72062000000000004</v>
      </c>
    </row>
    <row r="17" spans="2:12" x14ac:dyDescent="0.25">
      <c r="B17" s="1">
        <v>0.22</v>
      </c>
      <c r="C17" s="18">
        <f t="shared" si="0"/>
        <v>898.92</v>
      </c>
      <c r="D17" s="18">
        <v>0.33250000000000002</v>
      </c>
      <c r="F17" s="1">
        <v>0.22</v>
      </c>
      <c r="G17" s="18">
        <f t="shared" si="1"/>
        <v>895.4</v>
      </c>
      <c r="H17" s="18">
        <v>0.53334000000000004</v>
      </c>
      <c r="I17" s="1"/>
      <c r="J17" s="24">
        <v>0.22</v>
      </c>
      <c r="K17" s="23">
        <f t="shared" si="2"/>
        <v>882.2</v>
      </c>
      <c r="L17" s="23">
        <v>0.80317000000000005</v>
      </c>
    </row>
    <row r="18" spans="2:12" x14ac:dyDescent="0.25">
      <c r="B18" s="1">
        <v>0.24</v>
      </c>
      <c r="C18" s="18">
        <f t="shared" si="0"/>
        <v>980.64</v>
      </c>
      <c r="D18" s="18">
        <v>0.36526999999999998</v>
      </c>
      <c r="F18" s="1">
        <v>0.24</v>
      </c>
      <c r="G18" s="18">
        <f t="shared" si="1"/>
        <v>976.8</v>
      </c>
      <c r="H18" s="18">
        <v>0.58762999999999999</v>
      </c>
      <c r="I18" s="1"/>
      <c r="J18" s="24">
        <v>0.24</v>
      </c>
      <c r="K18" s="23">
        <f t="shared" si="2"/>
        <v>962.4</v>
      </c>
      <c r="L18" s="23">
        <v>0.88793999999999995</v>
      </c>
    </row>
    <row r="19" spans="2:12" x14ac:dyDescent="0.25">
      <c r="B19" s="1">
        <v>0.26</v>
      </c>
      <c r="C19" s="18">
        <f t="shared" si="0"/>
        <v>1062.3600000000001</v>
      </c>
      <c r="D19" s="18">
        <v>0.39850999999999998</v>
      </c>
      <c r="F19" s="1">
        <v>0.26</v>
      </c>
      <c r="G19" s="18">
        <f t="shared" si="1"/>
        <v>1058.2</v>
      </c>
      <c r="H19" s="18">
        <v>0.64302000000000004</v>
      </c>
      <c r="I19" s="1"/>
      <c r="J19" s="24">
        <v>0.26</v>
      </c>
      <c r="K19" s="23">
        <f t="shared" si="2"/>
        <v>1042.6000000000001</v>
      </c>
      <c r="L19" s="23">
        <v>0.97502</v>
      </c>
    </row>
    <row r="20" spans="2:12" x14ac:dyDescent="0.25">
      <c r="B20" s="1">
        <v>0.28000000000000003</v>
      </c>
      <c r="C20" s="18">
        <f t="shared" si="0"/>
        <v>1144.0800000000002</v>
      </c>
      <c r="D20" s="18">
        <v>0.43221999999999999</v>
      </c>
      <c r="F20" s="1">
        <v>0.28000000000000003</v>
      </c>
      <c r="G20" s="18">
        <f t="shared" si="1"/>
        <v>1139.6000000000001</v>
      </c>
      <c r="H20" s="18">
        <v>0.69952999999999999</v>
      </c>
      <c r="I20" s="1"/>
      <c r="J20" s="24">
        <v>0.28000000000000003</v>
      </c>
      <c r="K20" s="23">
        <f t="shared" si="2"/>
        <v>1122.8000000000002</v>
      </c>
      <c r="L20" s="23">
        <v>1.0645</v>
      </c>
    </row>
    <row r="21" spans="2:12" x14ac:dyDescent="0.25">
      <c r="B21" s="1">
        <v>0.3</v>
      </c>
      <c r="C21" s="18">
        <f t="shared" si="0"/>
        <v>1225.8</v>
      </c>
      <c r="D21" s="18">
        <v>0.46642</v>
      </c>
      <c r="F21" s="1">
        <v>0.3</v>
      </c>
      <c r="G21" s="18">
        <f t="shared" si="1"/>
        <v>1221</v>
      </c>
      <c r="H21" s="18">
        <v>0.75721000000000005</v>
      </c>
      <c r="I21" s="1"/>
      <c r="J21" s="24">
        <v>0.3</v>
      </c>
      <c r="K21" s="23">
        <f t="shared" si="2"/>
        <v>1203</v>
      </c>
      <c r="L21" s="23">
        <v>1.1565000000000001</v>
      </c>
    </row>
    <row r="22" spans="2:12" x14ac:dyDescent="0.25">
      <c r="B22" s="1">
        <v>0.32</v>
      </c>
      <c r="C22" s="18">
        <f t="shared" si="0"/>
        <v>1307.52</v>
      </c>
      <c r="D22" s="18">
        <v>0.50112000000000001</v>
      </c>
      <c r="F22" s="1">
        <v>0.32</v>
      </c>
      <c r="G22" s="18">
        <f t="shared" si="1"/>
        <v>1302.4000000000001</v>
      </c>
      <c r="H22" s="18">
        <v>0.81610000000000005</v>
      </c>
      <c r="I22" s="1"/>
      <c r="J22" s="24">
        <v>0.32</v>
      </c>
      <c r="K22" s="23">
        <f t="shared" si="2"/>
        <v>1283.2</v>
      </c>
      <c r="L22" s="23">
        <v>1.2511000000000001</v>
      </c>
    </row>
    <row r="23" spans="2:12" x14ac:dyDescent="0.25">
      <c r="B23" s="1">
        <v>0.34</v>
      </c>
      <c r="C23" s="18">
        <f t="shared" si="0"/>
        <v>1389.24</v>
      </c>
      <c r="D23" s="18">
        <v>0.53632000000000002</v>
      </c>
      <c r="F23" s="1">
        <v>0.34</v>
      </c>
      <c r="G23" s="18">
        <f t="shared" si="1"/>
        <v>1383.8000000000002</v>
      </c>
      <c r="H23" s="18">
        <v>0.87622999999999995</v>
      </c>
      <c r="I23" s="1"/>
      <c r="J23" s="24">
        <v>0.34</v>
      </c>
      <c r="K23" s="23">
        <f t="shared" si="2"/>
        <v>1363.4</v>
      </c>
      <c r="L23" s="23">
        <v>1.3485</v>
      </c>
    </row>
    <row r="24" spans="2:12" x14ac:dyDescent="0.25">
      <c r="B24" s="1">
        <v>0.36</v>
      </c>
      <c r="C24" s="18">
        <f t="shared" si="0"/>
        <v>1470.96</v>
      </c>
      <c r="D24" s="18">
        <v>0.57203999999999999</v>
      </c>
      <c r="F24" s="1">
        <v>0.36</v>
      </c>
      <c r="G24" s="18">
        <f t="shared" si="1"/>
        <v>1465.2</v>
      </c>
      <c r="H24" s="18">
        <v>0.93764999999999998</v>
      </c>
      <c r="I24" s="1"/>
      <c r="J24" s="24">
        <v>0.36</v>
      </c>
      <c r="K24" s="23">
        <f t="shared" si="2"/>
        <v>1443.6</v>
      </c>
      <c r="L24" s="23">
        <v>1.4487000000000001</v>
      </c>
    </row>
    <row r="25" spans="2:12" x14ac:dyDescent="0.25">
      <c r="B25" s="1">
        <v>0.38</v>
      </c>
      <c r="C25" s="18">
        <f t="shared" si="0"/>
        <v>1552.68</v>
      </c>
      <c r="D25" s="18">
        <v>0.60829999999999995</v>
      </c>
      <c r="F25" s="1">
        <v>0.38</v>
      </c>
      <c r="G25" s="18">
        <f t="shared" si="1"/>
        <v>1546.6</v>
      </c>
      <c r="H25" s="18">
        <v>1.0004</v>
      </c>
      <c r="I25" s="1"/>
      <c r="J25" s="24">
        <v>0.38</v>
      </c>
      <c r="K25" s="23">
        <f t="shared" si="2"/>
        <v>1523.8</v>
      </c>
      <c r="L25" s="23">
        <v>1.5519000000000001</v>
      </c>
    </row>
    <row r="26" spans="2:12" x14ac:dyDescent="0.25">
      <c r="B26" s="1">
        <v>0.4</v>
      </c>
      <c r="C26" s="18">
        <f t="shared" si="0"/>
        <v>1634.4</v>
      </c>
      <c r="D26" s="18">
        <v>0.64510000000000001</v>
      </c>
      <c r="F26" s="1">
        <v>0.4</v>
      </c>
      <c r="G26" s="18">
        <f t="shared" si="1"/>
        <v>1628</v>
      </c>
      <c r="H26" s="18">
        <v>1.0645</v>
      </c>
      <c r="I26" s="1"/>
      <c r="J26" s="24">
        <v>0.4</v>
      </c>
      <c r="K26" s="23">
        <f t="shared" si="2"/>
        <v>1604</v>
      </c>
      <c r="L26" s="23">
        <v>1.6581999999999999</v>
      </c>
    </row>
    <row r="27" spans="2:12" x14ac:dyDescent="0.25">
      <c r="B27" s="1">
        <v>0.42</v>
      </c>
      <c r="C27" s="18">
        <f t="shared" si="0"/>
        <v>1716.12</v>
      </c>
      <c r="D27" s="18">
        <v>0.68245</v>
      </c>
      <c r="F27" s="1">
        <v>0.42</v>
      </c>
      <c r="G27" s="18">
        <f t="shared" si="1"/>
        <v>1709.3999999999999</v>
      </c>
      <c r="H27" s="18">
        <v>1.1299999999999999</v>
      </c>
      <c r="I27" s="1"/>
      <c r="J27" s="24">
        <v>0.42</v>
      </c>
      <c r="K27" s="23">
        <f t="shared" si="2"/>
        <v>1684.2</v>
      </c>
      <c r="L27" s="23">
        <v>1.7678</v>
      </c>
    </row>
    <row r="28" spans="2:12" x14ac:dyDescent="0.25">
      <c r="B28" s="1">
        <v>0.44</v>
      </c>
      <c r="C28" s="18">
        <f t="shared" si="0"/>
        <v>1797.84</v>
      </c>
      <c r="D28" s="18">
        <v>0.72038000000000002</v>
      </c>
      <c r="F28" s="1">
        <v>0.44</v>
      </c>
      <c r="G28" s="18">
        <f t="shared" si="1"/>
        <v>1790.8</v>
      </c>
      <c r="H28" s="18">
        <v>1.1970000000000001</v>
      </c>
      <c r="I28" s="1"/>
      <c r="J28" s="24">
        <v>0.44</v>
      </c>
      <c r="K28" s="23">
        <f t="shared" si="2"/>
        <v>1764.4</v>
      </c>
      <c r="L28" s="23">
        <v>1.8809</v>
      </c>
    </row>
    <row r="29" spans="2:12" x14ac:dyDescent="0.25">
      <c r="B29" s="1">
        <v>0.46</v>
      </c>
      <c r="C29" s="18">
        <f t="shared" si="0"/>
        <v>1879.5600000000002</v>
      </c>
      <c r="D29" s="18">
        <v>0.75888999999999995</v>
      </c>
      <c r="F29" s="1">
        <v>0.46</v>
      </c>
      <c r="G29" s="18">
        <f t="shared" si="1"/>
        <v>1872.2</v>
      </c>
      <c r="H29" s="18">
        <v>1.2655000000000001</v>
      </c>
      <c r="I29" s="1"/>
      <c r="J29" s="24">
        <v>0.46</v>
      </c>
      <c r="K29" s="23">
        <f t="shared" si="2"/>
        <v>1844.6000000000001</v>
      </c>
      <c r="L29" s="23">
        <v>1.9975000000000001</v>
      </c>
    </row>
    <row r="30" spans="2:12" x14ac:dyDescent="0.25">
      <c r="B30" s="1">
        <v>0.48</v>
      </c>
      <c r="C30" s="18">
        <f t="shared" si="0"/>
        <v>1961.28</v>
      </c>
      <c r="D30" s="18">
        <v>0.79800000000000004</v>
      </c>
      <c r="F30" s="1">
        <v>0.48</v>
      </c>
      <c r="G30" s="18">
        <f t="shared" si="1"/>
        <v>1953.6</v>
      </c>
      <c r="H30" s="18">
        <v>1.3355999999999999</v>
      </c>
      <c r="I30" s="1"/>
      <c r="J30" s="24">
        <v>0.48</v>
      </c>
      <c r="K30" s="23">
        <f t="shared" si="2"/>
        <v>1924.8</v>
      </c>
      <c r="L30" s="23">
        <v>2.1177999999999999</v>
      </c>
    </row>
    <row r="31" spans="2:12" x14ac:dyDescent="0.25">
      <c r="B31" s="1">
        <v>0.5</v>
      </c>
      <c r="C31" s="18">
        <f t="shared" si="0"/>
        <v>2043</v>
      </c>
      <c r="D31" s="18">
        <v>0.83772000000000002</v>
      </c>
      <c r="F31" s="1">
        <v>0.5</v>
      </c>
      <c r="G31" s="18">
        <f t="shared" si="1"/>
        <v>2035</v>
      </c>
      <c r="H31" s="18">
        <v>1.4073</v>
      </c>
      <c r="I31" s="1"/>
      <c r="J31" s="24">
        <v>0.5</v>
      </c>
      <c r="K31" s="23">
        <f t="shared" si="2"/>
        <v>2005</v>
      </c>
      <c r="L31" s="23">
        <v>2.2422</v>
      </c>
    </row>
    <row r="32" spans="2:12" x14ac:dyDescent="0.25">
      <c r="B32" s="1">
        <v>0.52</v>
      </c>
      <c r="C32" s="18">
        <f t="shared" si="0"/>
        <v>2124.7200000000003</v>
      </c>
      <c r="D32" s="18">
        <v>0.87807000000000002</v>
      </c>
      <c r="F32" s="1">
        <v>0.52</v>
      </c>
      <c r="G32" s="18">
        <f t="shared" si="1"/>
        <v>2116.4</v>
      </c>
      <c r="H32" s="18">
        <v>1.4806999999999999</v>
      </c>
      <c r="I32" s="1"/>
      <c r="J32" s="24">
        <v>0.52</v>
      </c>
      <c r="K32" s="23">
        <f t="shared" si="2"/>
        <v>2085.2000000000003</v>
      </c>
      <c r="L32" s="23">
        <v>2.3706999999999998</v>
      </c>
    </row>
    <row r="33" spans="2:12" x14ac:dyDescent="0.25">
      <c r="B33" s="1">
        <v>0.54</v>
      </c>
      <c r="C33" s="18">
        <f t="shared" si="0"/>
        <v>2206.44</v>
      </c>
      <c r="D33" s="18">
        <v>0.91907000000000005</v>
      </c>
      <c r="F33" s="1">
        <v>0.54</v>
      </c>
      <c r="G33" s="18">
        <f t="shared" si="1"/>
        <v>2197.8000000000002</v>
      </c>
      <c r="H33" s="18">
        <v>1.5559000000000001</v>
      </c>
      <c r="I33" s="1"/>
      <c r="J33" s="24">
        <v>0.54</v>
      </c>
      <c r="K33" s="23">
        <f t="shared" si="2"/>
        <v>2165.4</v>
      </c>
      <c r="L33" s="23">
        <v>2.5034999999999998</v>
      </c>
    </row>
    <row r="34" spans="2:12" x14ac:dyDescent="0.25">
      <c r="B34" s="1">
        <v>0.56000000000000005</v>
      </c>
      <c r="C34" s="18">
        <f t="shared" si="0"/>
        <v>2288.1600000000003</v>
      </c>
      <c r="D34" s="18">
        <v>0.96072000000000002</v>
      </c>
      <c r="F34" s="1">
        <v>0.56000000000000005</v>
      </c>
      <c r="G34" s="18">
        <f t="shared" si="1"/>
        <v>2279.2000000000003</v>
      </c>
      <c r="H34" s="18">
        <v>1.6328</v>
      </c>
      <c r="I34" s="1"/>
      <c r="J34" s="24">
        <v>0.56000000000000005</v>
      </c>
      <c r="K34" s="23">
        <f t="shared" si="2"/>
        <v>2245.6000000000004</v>
      </c>
      <c r="L34" s="23">
        <v>2.641</v>
      </c>
    </row>
    <row r="35" spans="2:12" x14ac:dyDescent="0.25">
      <c r="B35" s="1">
        <v>0.57999999999999996</v>
      </c>
      <c r="C35" s="18">
        <f t="shared" si="0"/>
        <v>2369.8799999999997</v>
      </c>
      <c r="D35" s="18">
        <v>1.0029999999999999</v>
      </c>
      <c r="F35" s="1">
        <v>0.57999999999999996</v>
      </c>
      <c r="G35" s="18">
        <f t="shared" si="1"/>
        <v>2360.6</v>
      </c>
      <c r="H35" s="18">
        <v>1.7117</v>
      </c>
      <c r="I35" s="1"/>
      <c r="J35" s="24">
        <v>0.57999999999999996</v>
      </c>
      <c r="K35" s="23">
        <f t="shared" si="2"/>
        <v>2325.7999999999997</v>
      </c>
      <c r="L35" s="23">
        <v>2.7831999999999999</v>
      </c>
    </row>
    <row r="36" spans="2:12" x14ac:dyDescent="0.25">
      <c r="B36" s="1">
        <v>0.6</v>
      </c>
      <c r="C36" s="18">
        <f t="shared" si="0"/>
        <v>2451.6</v>
      </c>
      <c r="D36" s="18">
        <v>1.0461</v>
      </c>
      <c r="F36" s="1">
        <v>0.6</v>
      </c>
      <c r="G36" s="18">
        <f t="shared" si="1"/>
        <v>2442</v>
      </c>
      <c r="H36" s="18">
        <v>1.7924</v>
      </c>
      <c r="I36" s="1"/>
      <c r="J36" s="24">
        <v>0.6</v>
      </c>
      <c r="K36" s="23">
        <f t="shared" si="2"/>
        <v>2406</v>
      </c>
      <c r="L36" s="23">
        <v>2.9306000000000001</v>
      </c>
    </row>
    <row r="37" spans="2:12" x14ac:dyDescent="0.25">
      <c r="B37" s="1">
        <v>0.62</v>
      </c>
      <c r="C37" s="18">
        <f t="shared" si="0"/>
        <v>2533.3200000000002</v>
      </c>
      <c r="D37" s="18">
        <v>1.0898000000000001</v>
      </c>
      <c r="F37" s="1">
        <v>0.62</v>
      </c>
      <c r="G37" s="18">
        <f t="shared" si="1"/>
        <v>2523.4</v>
      </c>
      <c r="H37" s="18">
        <v>1.8752</v>
      </c>
      <c r="I37" s="1"/>
      <c r="J37" s="24">
        <v>0.62</v>
      </c>
      <c r="K37" s="23">
        <f t="shared" si="2"/>
        <v>2486.1999999999998</v>
      </c>
      <c r="L37" s="23">
        <v>3.0834000000000001</v>
      </c>
    </row>
    <row r="38" spans="2:12" x14ac:dyDescent="0.25">
      <c r="B38" s="1">
        <v>0.64</v>
      </c>
      <c r="C38" s="18">
        <f t="shared" si="0"/>
        <v>2615.04</v>
      </c>
      <c r="D38" s="18">
        <v>1.1343000000000001</v>
      </c>
      <c r="F38" s="1">
        <v>0.64</v>
      </c>
      <c r="G38" s="18">
        <f t="shared" si="1"/>
        <v>2604.8000000000002</v>
      </c>
      <c r="H38" s="18">
        <v>1.9601</v>
      </c>
      <c r="I38" s="1"/>
      <c r="J38" s="24">
        <v>0.64</v>
      </c>
      <c r="K38" s="23">
        <f t="shared" si="2"/>
        <v>2566.4</v>
      </c>
      <c r="L38" s="23">
        <v>3.2418999999999998</v>
      </c>
    </row>
    <row r="39" spans="2:12" x14ac:dyDescent="0.25">
      <c r="B39" s="1">
        <v>0.66</v>
      </c>
      <c r="C39" s="18">
        <f t="shared" si="0"/>
        <v>2696.76</v>
      </c>
      <c r="D39" s="18">
        <v>1.1795</v>
      </c>
      <c r="F39" s="1">
        <v>0.66</v>
      </c>
      <c r="G39" s="18">
        <f t="shared" si="1"/>
        <v>2686.2000000000003</v>
      </c>
      <c r="H39" s="18">
        <v>2.0472000000000001</v>
      </c>
      <c r="I39" s="1"/>
      <c r="J39" s="24">
        <v>0.66</v>
      </c>
      <c r="K39" s="23">
        <f t="shared" si="2"/>
        <v>2646.6</v>
      </c>
      <c r="L39" s="23">
        <v>3.4062999999999999</v>
      </c>
    </row>
    <row r="40" spans="2:12" x14ac:dyDescent="0.25">
      <c r="B40" s="27">
        <v>0.68</v>
      </c>
      <c r="C40" s="28">
        <f t="shared" si="0"/>
        <v>2778.48</v>
      </c>
      <c r="D40" s="28">
        <v>1.2254</v>
      </c>
      <c r="F40" s="27">
        <v>0.68</v>
      </c>
      <c r="G40" s="28">
        <f t="shared" si="1"/>
        <v>2767.6000000000004</v>
      </c>
      <c r="H40" s="28">
        <v>2.1364999999999998</v>
      </c>
      <c r="I40" s="1"/>
      <c r="J40" s="31">
        <v>0.68</v>
      </c>
      <c r="K40" s="32">
        <f t="shared" si="2"/>
        <v>2726.8</v>
      </c>
      <c r="L40" s="32">
        <v>3.5771999999999999</v>
      </c>
    </row>
    <row r="41" spans="2:12" x14ac:dyDescent="0.25">
      <c r="B41" s="27">
        <v>0.7</v>
      </c>
      <c r="C41" s="28">
        <f t="shared" si="0"/>
        <v>2860.2</v>
      </c>
      <c r="D41" s="27">
        <v>1.2722</v>
      </c>
      <c r="F41" s="27">
        <v>0.7</v>
      </c>
      <c r="G41" s="27">
        <f t="shared" ref="G41:G56" si="3">F41*$G$4</f>
        <v>2849</v>
      </c>
      <c r="H41" s="27">
        <v>2.2282000000000002</v>
      </c>
      <c r="J41" s="28">
        <v>0.7</v>
      </c>
      <c r="K41" s="27">
        <f t="shared" si="2"/>
        <v>2807</v>
      </c>
      <c r="L41" s="27">
        <v>3.7547999999999999</v>
      </c>
    </row>
    <row r="42" spans="2:12" x14ac:dyDescent="0.25">
      <c r="B42" s="27">
        <v>0.72</v>
      </c>
      <c r="C42" s="28">
        <f t="shared" ref="C42:C56" si="4">B42*$C$4</f>
        <v>2941.92</v>
      </c>
      <c r="D42" s="27">
        <v>1.3198000000000001</v>
      </c>
      <c r="F42" s="27">
        <v>0.72</v>
      </c>
      <c r="G42" s="27">
        <f t="shared" si="3"/>
        <v>2930.4</v>
      </c>
      <c r="H42" s="27">
        <v>2.3224</v>
      </c>
      <c r="J42" s="28">
        <v>0.72</v>
      </c>
      <c r="K42" s="27">
        <f t="shared" si="2"/>
        <v>2887.2</v>
      </c>
      <c r="L42" s="27">
        <v>3.9394999999999998</v>
      </c>
    </row>
    <row r="43" spans="2:12" x14ac:dyDescent="0.25">
      <c r="B43" s="27">
        <v>0.74</v>
      </c>
      <c r="C43" s="28">
        <f t="shared" si="4"/>
        <v>3023.64</v>
      </c>
      <c r="D43" s="27">
        <v>1.3682000000000001</v>
      </c>
      <c r="F43" s="27">
        <v>0.74</v>
      </c>
      <c r="G43" s="27">
        <f t="shared" si="3"/>
        <v>3011.8</v>
      </c>
      <c r="H43" s="27">
        <v>2.4190999999999998</v>
      </c>
      <c r="J43" s="28">
        <v>0.74</v>
      </c>
      <c r="K43" s="27">
        <f t="shared" si="2"/>
        <v>2967.4</v>
      </c>
      <c r="L43" s="27">
        <v>4.1318999999999999</v>
      </c>
    </row>
    <row r="44" spans="2:12" x14ac:dyDescent="0.25">
      <c r="B44" s="27">
        <v>0.76</v>
      </c>
      <c r="C44" s="27">
        <f t="shared" si="4"/>
        <v>3105.36</v>
      </c>
      <c r="D44" s="27">
        <v>1.4174</v>
      </c>
      <c r="F44" s="27">
        <v>0.76</v>
      </c>
      <c r="G44" s="27">
        <f t="shared" si="3"/>
        <v>3093.2</v>
      </c>
      <c r="H44" s="27">
        <v>2.5185</v>
      </c>
      <c r="J44" s="28">
        <v>0.76</v>
      </c>
      <c r="K44" s="27">
        <f t="shared" si="2"/>
        <v>3047.6</v>
      </c>
      <c r="L44" s="27">
        <v>4.3323</v>
      </c>
    </row>
    <row r="45" spans="2:12" x14ac:dyDescent="0.25">
      <c r="B45" s="27">
        <v>0.78</v>
      </c>
      <c r="C45" s="27">
        <f t="shared" si="4"/>
        <v>3187.08</v>
      </c>
      <c r="D45" s="27">
        <v>1.4676</v>
      </c>
      <c r="F45" s="27">
        <v>0.78</v>
      </c>
      <c r="G45" s="27">
        <f t="shared" si="3"/>
        <v>3174.6</v>
      </c>
      <c r="H45" s="27">
        <v>2.6206</v>
      </c>
      <c r="J45" s="28">
        <v>0.78</v>
      </c>
      <c r="K45" s="27">
        <f t="shared" si="2"/>
        <v>3127.8</v>
      </c>
      <c r="L45" s="27">
        <v>4.5414000000000003</v>
      </c>
    </row>
    <row r="46" spans="2:12" x14ac:dyDescent="0.25">
      <c r="B46" s="27">
        <v>0.8</v>
      </c>
      <c r="C46" s="27">
        <f t="shared" si="4"/>
        <v>3268.8</v>
      </c>
      <c r="D46" s="27">
        <v>1.5185999999999999</v>
      </c>
      <c r="F46" s="27">
        <v>0.8</v>
      </c>
      <c r="G46" s="27">
        <f t="shared" si="3"/>
        <v>3256</v>
      </c>
      <c r="H46" s="27">
        <v>2.7256999999999998</v>
      </c>
      <c r="J46" s="28">
        <v>0.8</v>
      </c>
      <c r="K46" s="27">
        <f t="shared" si="2"/>
        <v>3208</v>
      </c>
      <c r="L46" s="27">
        <v>4.7595999999999998</v>
      </c>
    </row>
    <row r="47" spans="2:12" x14ac:dyDescent="0.25">
      <c r="B47" s="27">
        <v>0.82</v>
      </c>
      <c r="C47" s="27">
        <f t="shared" si="4"/>
        <v>3350.52</v>
      </c>
      <c r="D47" s="27">
        <v>1.5705</v>
      </c>
      <c r="F47" s="27">
        <v>0.82</v>
      </c>
      <c r="G47" s="27">
        <f t="shared" si="3"/>
        <v>3337.3999999999996</v>
      </c>
      <c r="H47" s="27">
        <v>2.8336999999999999</v>
      </c>
      <c r="J47" s="28">
        <v>0.82</v>
      </c>
      <c r="K47" s="27">
        <f t="shared" si="2"/>
        <v>3288.2</v>
      </c>
      <c r="L47" s="27">
        <v>4.9877000000000002</v>
      </c>
    </row>
    <row r="48" spans="2:12" x14ac:dyDescent="0.25">
      <c r="B48" s="27">
        <v>0.84</v>
      </c>
      <c r="C48" s="27">
        <f t="shared" si="4"/>
        <v>3432.24</v>
      </c>
      <c r="D48" s="27">
        <v>1.6234999999999999</v>
      </c>
      <c r="F48" s="27">
        <v>0.84</v>
      </c>
      <c r="G48" s="27">
        <f t="shared" si="3"/>
        <v>3418.7999999999997</v>
      </c>
      <c r="H48" s="27">
        <v>2.9449999999999998</v>
      </c>
      <c r="J48" s="28">
        <v>0.84</v>
      </c>
      <c r="K48" s="27">
        <f t="shared" si="2"/>
        <v>3368.4</v>
      </c>
      <c r="L48" s="27">
        <v>5.2262000000000004</v>
      </c>
    </row>
    <row r="49" spans="2:12" x14ac:dyDescent="0.25">
      <c r="B49" s="27">
        <v>0.86</v>
      </c>
      <c r="C49" s="27">
        <f t="shared" si="4"/>
        <v>3513.96</v>
      </c>
      <c r="D49" s="27">
        <v>1.6773</v>
      </c>
      <c r="F49" s="27">
        <v>0.86</v>
      </c>
      <c r="G49" s="27">
        <f t="shared" si="3"/>
        <v>3500.2</v>
      </c>
      <c r="H49" s="27">
        <v>3.0594999999999999</v>
      </c>
      <c r="J49" s="28">
        <v>0.86</v>
      </c>
      <c r="K49" s="27">
        <f t="shared" si="2"/>
        <v>3448.6</v>
      </c>
      <c r="L49" s="27">
        <v>5.4759000000000002</v>
      </c>
    </row>
    <row r="50" spans="2:12" x14ac:dyDescent="0.25">
      <c r="B50" s="27">
        <v>0.88</v>
      </c>
      <c r="C50" s="27">
        <f t="shared" si="4"/>
        <v>3595.68</v>
      </c>
      <c r="D50" s="27">
        <v>1.7322</v>
      </c>
      <c r="F50" s="27">
        <v>0.88</v>
      </c>
      <c r="G50" s="27">
        <f t="shared" si="3"/>
        <v>3581.6</v>
      </c>
      <c r="H50" s="27">
        <v>3.1775000000000002</v>
      </c>
      <c r="J50" s="28">
        <v>0.88</v>
      </c>
      <c r="K50" s="27">
        <f t="shared" si="2"/>
        <v>3528.8</v>
      </c>
      <c r="L50" s="27">
        <v>5.7377000000000002</v>
      </c>
    </row>
    <row r="51" spans="2:12" x14ac:dyDescent="0.25">
      <c r="B51" s="27">
        <v>0.9</v>
      </c>
      <c r="C51" s="27">
        <f t="shared" si="4"/>
        <v>3677.4</v>
      </c>
      <c r="D51" s="27">
        <v>1.7882</v>
      </c>
      <c r="F51" s="27">
        <v>0.9</v>
      </c>
      <c r="G51" s="27">
        <f t="shared" si="3"/>
        <v>3663</v>
      </c>
      <c r="H51" s="27">
        <v>3.2991000000000001</v>
      </c>
      <c r="J51" s="28">
        <v>0.9</v>
      </c>
      <c r="K51" s="27">
        <f t="shared" si="2"/>
        <v>3609</v>
      </c>
      <c r="L51" s="27">
        <v>6.0124000000000004</v>
      </c>
    </row>
    <row r="52" spans="2:12" x14ac:dyDescent="0.25">
      <c r="B52" s="27">
        <v>0.92</v>
      </c>
      <c r="C52" s="27">
        <f t="shared" si="4"/>
        <v>3759.1200000000003</v>
      </c>
      <c r="D52" s="27">
        <v>1.8452</v>
      </c>
      <c r="F52" s="27">
        <v>0.92</v>
      </c>
      <c r="G52" s="27">
        <f t="shared" si="3"/>
        <v>3744.4</v>
      </c>
      <c r="H52" s="27">
        <v>3.4243999999999999</v>
      </c>
      <c r="J52" s="28">
        <v>0.92</v>
      </c>
      <c r="K52" s="27">
        <f t="shared" si="2"/>
        <v>3689.2000000000003</v>
      </c>
      <c r="L52" s="27">
        <v>6.3010999999999999</v>
      </c>
    </row>
    <row r="53" spans="2:12" x14ac:dyDescent="0.25">
      <c r="B53" s="27">
        <v>0.94</v>
      </c>
      <c r="C53" s="27">
        <f t="shared" si="4"/>
        <v>3840.8399999999997</v>
      </c>
      <c r="D53" s="27">
        <v>1.9033</v>
      </c>
      <c r="F53" s="27">
        <v>0.94</v>
      </c>
      <c r="G53" s="27">
        <f t="shared" si="3"/>
        <v>3825.7999999999997</v>
      </c>
      <c r="H53" s="27">
        <v>3.5537999999999998</v>
      </c>
      <c r="J53" s="28">
        <v>0.94</v>
      </c>
      <c r="K53" s="27">
        <f t="shared" si="2"/>
        <v>3769.3999999999996</v>
      </c>
      <c r="L53" s="27">
        <v>6.6048</v>
      </c>
    </row>
    <row r="54" spans="2:12" x14ac:dyDescent="0.25">
      <c r="B54" s="27">
        <v>0.96</v>
      </c>
      <c r="C54" s="27">
        <f t="shared" si="4"/>
        <v>3922.56</v>
      </c>
      <c r="D54" s="27">
        <v>1.9624999999999999</v>
      </c>
      <c r="F54" s="27">
        <v>0.96</v>
      </c>
      <c r="G54" s="27">
        <f t="shared" si="3"/>
        <v>3907.2</v>
      </c>
      <c r="H54" s="27">
        <v>3.6871999999999998</v>
      </c>
      <c r="J54" s="28">
        <v>0.96</v>
      </c>
      <c r="K54" s="27">
        <f t="shared" si="2"/>
        <v>3849.6</v>
      </c>
      <c r="L54" s="27">
        <v>6.9246999999999996</v>
      </c>
    </row>
    <row r="55" spans="2:12" x14ac:dyDescent="0.25">
      <c r="B55" s="27">
        <v>0.98</v>
      </c>
      <c r="C55" s="27">
        <f t="shared" si="4"/>
        <v>4004.2799999999997</v>
      </c>
      <c r="D55" s="27">
        <v>2.0228999999999999</v>
      </c>
      <c r="F55" s="27">
        <v>0.98</v>
      </c>
      <c r="G55" s="27">
        <f t="shared" si="3"/>
        <v>3988.6</v>
      </c>
      <c r="H55" s="27">
        <v>3.8250999999999999</v>
      </c>
      <c r="J55" s="28">
        <v>0.98</v>
      </c>
      <c r="K55" s="27">
        <f t="shared" si="2"/>
        <v>3929.7999999999997</v>
      </c>
      <c r="L55" s="27">
        <v>7.3604000000000003</v>
      </c>
    </row>
    <row r="56" spans="2:12" x14ac:dyDescent="0.25">
      <c r="B56" s="17">
        <v>1</v>
      </c>
      <c r="C56" s="17">
        <f t="shared" si="4"/>
        <v>4086</v>
      </c>
      <c r="D56" s="17">
        <v>2.2132000000000001</v>
      </c>
      <c r="F56" s="27">
        <v>1</v>
      </c>
      <c r="G56" s="27">
        <f t="shared" si="3"/>
        <v>4070</v>
      </c>
      <c r="H56" s="27">
        <v>4.2065000000000001</v>
      </c>
      <c r="J56" s="28">
        <v>0.99</v>
      </c>
      <c r="K56" s="27">
        <f t="shared" si="2"/>
        <v>3969.9</v>
      </c>
      <c r="L56" s="27">
        <v>7.8173000000000004</v>
      </c>
    </row>
    <row r="57" spans="2:12" x14ac:dyDescent="0.25">
      <c r="F57" s="17"/>
      <c r="G57" s="17"/>
      <c r="H57" s="27"/>
      <c r="J57" s="28">
        <v>0.995</v>
      </c>
      <c r="K57" s="27">
        <f t="shared" si="2"/>
        <v>3989.95</v>
      </c>
      <c r="L57" s="27">
        <v>8.2786000000000008</v>
      </c>
    </row>
    <row r="58" spans="2:12" x14ac:dyDescent="0.25">
      <c r="J58" s="19">
        <v>1</v>
      </c>
      <c r="K58" s="17">
        <f t="shared" si="2"/>
        <v>4010</v>
      </c>
      <c r="L58" s="17">
        <v>8.3642000000000003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E0BB-9654-4E36-AED0-353774DCE830}">
  <dimension ref="B2:L57"/>
  <sheetViews>
    <sheetView workbookViewId="0">
      <selection activeCell="V32" sqref="V32"/>
    </sheetView>
  </sheetViews>
  <sheetFormatPr defaultRowHeight="15" x14ac:dyDescent="0.25"/>
  <cols>
    <col min="1" max="1" width="2.7109375" style="18" customWidth="1"/>
    <col min="2" max="16384" width="9.140625" style="18"/>
  </cols>
  <sheetData>
    <row r="2" spans="2:12" x14ac:dyDescent="0.25">
      <c r="B2" s="65" t="s">
        <v>59</v>
      </c>
    </row>
    <row r="3" spans="2:12" ht="18" x14ac:dyDescent="0.25">
      <c r="B3" s="15" t="s">
        <v>109</v>
      </c>
      <c r="C3" s="1"/>
      <c r="D3" s="1"/>
      <c r="E3" s="1"/>
      <c r="F3" s="15" t="s">
        <v>110</v>
      </c>
      <c r="G3" s="1"/>
      <c r="H3" s="1"/>
      <c r="J3" s="15" t="s">
        <v>111</v>
      </c>
    </row>
    <row r="4" spans="2:12" x14ac:dyDescent="0.25">
      <c r="B4" s="65" t="s">
        <v>46</v>
      </c>
      <c r="C4" s="66">
        <v>4449</v>
      </c>
      <c r="D4" s="20" t="s">
        <v>15</v>
      </c>
      <c r="F4" s="65" t="s">
        <v>46</v>
      </c>
      <c r="G4" s="66">
        <v>4422</v>
      </c>
      <c r="H4" s="20" t="s">
        <v>15</v>
      </c>
      <c r="J4" s="65" t="s">
        <v>46</v>
      </c>
      <c r="K4" s="67">
        <v>4184</v>
      </c>
      <c r="L4" s="20" t="s">
        <v>15</v>
      </c>
    </row>
    <row r="5" spans="2:12" x14ac:dyDescent="0.25">
      <c r="B5" s="66"/>
      <c r="C5" s="20"/>
      <c r="D5" s="20"/>
    </row>
    <row r="6" spans="2:12" x14ac:dyDescent="0.25">
      <c r="B6" s="21" t="s">
        <v>44</v>
      </c>
      <c r="C6" s="21" t="s">
        <v>47</v>
      </c>
      <c r="D6" s="21" t="s">
        <v>45</v>
      </c>
      <c r="F6" s="21" t="s">
        <v>44</v>
      </c>
      <c r="G6" s="21" t="s">
        <v>47</v>
      </c>
      <c r="H6" s="21" t="s">
        <v>45</v>
      </c>
      <c r="J6" s="21" t="s">
        <v>44</v>
      </c>
      <c r="K6" s="21" t="s">
        <v>47</v>
      </c>
      <c r="L6" s="21" t="s">
        <v>45</v>
      </c>
    </row>
    <row r="7" spans="2:12" x14ac:dyDescent="0.25">
      <c r="B7" s="18">
        <v>0.02</v>
      </c>
      <c r="C7" s="18">
        <f t="shared" ref="C7:C41" si="0">B7*$C$4</f>
        <v>88.98</v>
      </c>
      <c r="D7" s="18">
        <v>3.0616000000000001E-2</v>
      </c>
      <c r="F7" s="18">
        <v>0.02</v>
      </c>
      <c r="G7" s="18">
        <f t="shared" ref="G7:G40" si="1">F7*$G$4</f>
        <v>88.44</v>
      </c>
      <c r="H7" s="18">
        <v>4.7834000000000002E-2</v>
      </c>
      <c r="J7" s="18">
        <v>0.02</v>
      </c>
      <c r="K7" s="23">
        <f>J7*$K$4</f>
        <v>83.68</v>
      </c>
      <c r="L7" s="23">
        <v>6.7188999999999999E-2</v>
      </c>
    </row>
    <row r="8" spans="2:12" x14ac:dyDescent="0.25">
      <c r="B8" s="18">
        <v>0.04</v>
      </c>
      <c r="C8" s="18">
        <f t="shared" si="0"/>
        <v>177.96</v>
      </c>
      <c r="D8" s="18">
        <v>6.1668000000000001E-2</v>
      </c>
      <c r="F8" s="18">
        <v>0.04</v>
      </c>
      <c r="G8" s="18">
        <f t="shared" si="1"/>
        <v>176.88</v>
      </c>
      <c r="H8" s="18">
        <v>9.6609E-2</v>
      </c>
      <c r="J8" s="18">
        <v>0.04</v>
      </c>
      <c r="K8" s="23">
        <f t="shared" ref="K8:K56" si="2">J8*$K$4</f>
        <v>167.36</v>
      </c>
      <c r="L8" s="23">
        <v>0.13603000000000001</v>
      </c>
    </row>
    <row r="9" spans="2:12" x14ac:dyDescent="0.25">
      <c r="B9" s="18">
        <v>0.06</v>
      </c>
      <c r="C9" s="18">
        <f t="shared" si="0"/>
        <v>266.94</v>
      </c>
      <c r="D9" s="18">
        <v>9.3165999999999999E-2</v>
      </c>
      <c r="F9" s="18">
        <v>0.06</v>
      </c>
      <c r="G9" s="18">
        <f t="shared" si="1"/>
        <v>265.32</v>
      </c>
      <c r="H9" s="18">
        <v>0.14635000000000001</v>
      </c>
      <c r="J9" s="18">
        <v>0.06</v>
      </c>
      <c r="K9" s="23">
        <f t="shared" si="2"/>
        <v>251.04</v>
      </c>
      <c r="L9" s="23">
        <v>0.20660000000000001</v>
      </c>
    </row>
    <row r="10" spans="2:12" x14ac:dyDescent="0.25">
      <c r="B10" s="18">
        <v>0.08</v>
      </c>
      <c r="C10" s="18">
        <f t="shared" si="0"/>
        <v>355.92</v>
      </c>
      <c r="D10" s="18">
        <v>0.12512000000000001</v>
      </c>
      <c r="F10" s="18">
        <v>0.08</v>
      </c>
      <c r="G10" s="18">
        <f t="shared" si="1"/>
        <v>353.76</v>
      </c>
      <c r="H10" s="18">
        <v>0.1971</v>
      </c>
      <c r="J10" s="18">
        <v>0.08</v>
      </c>
      <c r="K10" s="23">
        <f t="shared" si="2"/>
        <v>334.72</v>
      </c>
      <c r="L10" s="23">
        <v>0.27894000000000002</v>
      </c>
    </row>
    <row r="11" spans="2:12" x14ac:dyDescent="0.25">
      <c r="B11" s="18">
        <v>0.1</v>
      </c>
      <c r="C11" s="18">
        <f t="shared" si="0"/>
        <v>444.90000000000003</v>
      </c>
      <c r="D11" s="18">
        <v>0.15754000000000001</v>
      </c>
      <c r="F11" s="18">
        <v>0.1</v>
      </c>
      <c r="G11" s="18">
        <f t="shared" si="1"/>
        <v>442.20000000000005</v>
      </c>
      <c r="H11" s="18">
        <v>0.24887000000000001</v>
      </c>
      <c r="J11" s="18">
        <v>0.1</v>
      </c>
      <c r="K11" s="23">
        <f t="shared" si="2"/>
        <v>418.40000000000003</v>
      </c>
      <c r="L11" s="23">
        <v>0.35314000000000001</v>
      </c>
    </row>
    <row r="12" spans="2:12" x14ac:dyDescent="0.25">
      <c r="B12" s="18">
        <v>0.12</v>
      </c>
      <c r="C12" s="18">
        <f t="shared" si="0"/>
        <v>533.88</v>
      </c>
      <c r="D12" s="18">
        <v>0.19044</v>
      </c>
      <c r="F12" s="18">
        <v>0.12</v>
      </c>
      <c r="G12" s="18">
        <f t="shared" si="1"/>
        <v>530.64</v>
      </c>
      <c r="H12" s="18">
        <v>0.30170999999999998</v>
      </c>
      <c r="J12" s="18">
        <v>0.12</v>
      </c>
      <c r="K12" s="23">
        <f t="shared" si="2"/>
        <v>502.08</v>
      </c>
      <c r="L12" s="23">
        <v>0.42926999999999998</v>
      </c>
    </row>
    <row r="13" spans="2:12" x14ac:dyDescent="0.25">
      <c r="B13" s="18">
        <v>0.14000000000000001</v>
      </c>
      <c r="C13" s="18">
        <f t="shared" si="0"/>
        <v>622.86</v>
      </c>
      <c r="D13" s="18">
        <v>0.22381999999999999</v>
      </c>
      <c r="F13" s="18">
        <v>0.14000000000000001</v>
      </c>
      <c r="G13" s="18">
        <f t="shared" si="1"/>
        <v>619.08000000000004</v>
      </c>
      <c r="H13" s="18">
        <v>0.35564000000000001</v>
      </c>
      <c r="J13" s="18">
        <v>0.14000000000000001</v>
      </c>
      <c r="K13" s="23">
        <f t="shared" si="2"/>
        <v>585.7600000000001</v>
      </c>
      <c r="L13" s="23">
        <v>0.50739999999999996</v>
      </c>
    </row>
    <row r="14" spans="2:12" x14ac:dyDescent="0.25">
      <c r="B14" s="18">
        <v>0.16</v>
      </c>
      <c r="C14" s="18">
        <f t="shared" si="0"/>
        <v>711.84</v>
      </c>
      <c r="D14" s="18">
        <v>0.25770999999999999</v>
      </c>
      <c r="F14" s="18">
        <v>0.16</v>
      </c>
      <c r="G14" s="18">
        <f t="shared" si="1"/>
        <v>707.52</v>
      </c>
      <c r="H14" s="18">
        <v>0.41071000000000002</v>
      </c>
      <c r="J14" s="18">
        <v>0.16</v>
      </c>
      <c r="K14" s="23">
        <f t="shared" si="2"/>
        <v>669.44</v>
      </c>
      <c r="L14" s="23">
        <v>0.58760999999999997</v>
      </c>
    </row>
    <row r="15" spans="2:12" x14ac:dyDescent="0.25">
      <c r="B15" s="18">
        <v>0.18</v>
      </c>
      <c r="C15" s="18">
        <f t="shared" si="0"/>
        <v>800.81999999999994</v>
      </c>
      <c r="D15" s="18">
        <v>0.29210999999999998</v>
      </c>
      <c r="F15" s="18">
        <v>0.18</v>
      </c>
      <c r="G15" s="18">
        <f t="shared" si="1"/>
        <v>795.95999999999992</v>
      </c>
      <c r="H15" s="18">
        <v>0.46694999999999998</v>
      </c>
      <c r="J15" s="18">
        <v>0.18</v>
      </c>
      <c r="K15" s="23">
        <f t="shared" si="2"/>
        <v>753.12</v>
      </c>
      <c r="L15" s="23">
        <v>0.67</v>
      </c>
    </row>
    <row r="16" spans="2:12" x14ac:dyDescent="0.25">
      <c r="B16" s="18">
        <v>0.2</v>
      </c>
      <c r="C16" s="18">
        <f t="shared" si="0"/>
        <v>889.80000000000007</v>
      </c>
      <c r="D16" s="18">
        <v>0.32702999999999999</v>
      </c>
      <c r="F16" s="18">
        <v>0.2</v>
      </c>
      <c r="G16" s="18">
        <f t="shared" si="1"/>
        <v>884.40000000000009</v>
      </c>
      <c r="H16" s="18">
        <v>0.52439999999999998</v>
      </c>
      <c r="J16" s="18">
        <v>0.2</v>
      </c>
      <c r="K16" s="23">
        <f t="shared" si="2"/>
        <v>836.80000000000007</v>
      </c>
      <c r="L16" s="23">
        <v>0.75465000000000004</v>
      </c>
    </row>
    <row r="17" spans="2:12" x14ac:dyDescent="0.25">
      <c r="B17" s="18">
        <v>0.22</v>
      </c>
      <c r="C17" s="18">
        <f t="shared" si="0"/>
        <v>978.78</v>
      </c>
      <c r="D17" s="18">
        <v>0.36248000000000002</v>
      </c>
      <c r="F17" s="18">
        <v>0.22</v>
      </c>
      <c r="G17" s="18">
        <f t="shared" si="1"/>
        <v>972.84</v>
      </c>
      <c r="H17" s="18">
        <v>0.58309</v>
      </c>
      <c r="J17" s="18">
        <v>0.22</v>
      </c>
      <c r="K17" s="23">
        <f t="shared" si="2"/>
        <v>920.48</v>
      </c>
      <c r="L17" s="23">
        <v>0.84165999999999996</v>
      </c>
    </row>
    <row r="18" spans="2:12" x14ac:dyDescent="0.25">
      <c r="B18" s="18">
        <v>0.24</v>
      </c>
      <c r="C18" s="18">
        <f t="shared" si="0"/>
        <v>1067.76</v>
      </c>
      <c r="D18" s="18">
        <v>0.39849000000000001</v>
      </c>
      <c r="F18" s="18">
        <v>0.24</v>
      </c>
      <c r="G18" s="18">
        <f t="shared" si="1"/>
        <v>1061.28</v>
      </c>
      <c r="H18" s="18">
        <v>0.64307000000000003</v>
      </c>
      <c r="J18" s="18">
        <v>0.24</v>
      </c>
      <c r="K18" s="23">
        <f t="shared" si="2"/>
        <v>1004.16</v>
      </c>
      <c r="L18" s="23">
        <v>0.93113000000000001</v>
      </c>
    </row>
    <row r="19" spans="2:12" x14ac:dyDescent="0.25">
      <c r="B19" s="18">
        <v>0.26</v>
      </c>
      <c r="C19" s="18">
        <f t="shared" si="0"/>
        <v>1156.74</v>
      </c>
      <c r="D19" s="18">
        <v>0.43506</v>
      </c>
      <c r="F19" s="18">
        <v>0.26</v>
      </c>
      <c r="G19" s="18">
        <f t="shared" si="1"/>
        <v>1149.72</v>
      </c>
      <c r="H19" s="18">
        <v>0.70438999999999996</v>
      </c>
      <c r="J19" s="18">
        <v>0.26</v>
      </c>
      <c r="K19" s="23">
        <f t="shared" si="2"/>
        <v>1087.8400000000001</v>
      </c>
      <c r="L19" s="23">
        <v>1.0232000000000001</v>
      </c>
    </row>
    <row r="20" spans="2:12" x14ac:dyDescent="0.25">
      <c r="B20" s="18">
        <v>0.28000000000000003</v>
      </c>
      <c r="C20" s="18">
        <f t="shared" si="0"/>
        <v>1245.72</v>
      </c>
      <c r="D20" s="18">
        <v>0.47220000000000001</v>
      </c>
      <c r="F20" s="18">
        <v>0.28000000000000003</v>
      </c>
      <c r="G20" s="18">
        <f t="shared" si="1"/>
        <v>1238.1600000000001</v>
      </c>
      <c r="H20" s="18">
        <v>0.76709000000000005</v>
      </c>
      <c r="J20" s="18">
        <v>0.28000000000000003</v>
      </c>
      <c r="K20" s="23">
        <f t="shared" si="2"/>
        <v>1171.5200000000002</v>
      </c>
      <c r="L20" s="23">
        <v>1.1178999999999999</v>
      </c>
    </row>
    <row r="21" spans="2:12" x14ac:dyDescent="0.25">
      <c r="B21" s="18">
        <v>0.3</v>
      </c>
      <c r="C21" s="18">
        <f t="shared" si="0"/>
        <v>1334.7</v>
      </c>
      <c r="D21" s="18">
        <v>0.50993999999999995</v>
      </c>
      <c r="F21" s="18">
        <v>0.3</v>
      </c>
      <c r="G21" s="18">
        <f t="shared" si="1"/>
        <v>1326.6</v>
      </c>
      <c r="H21" s="18">
        <v>0.83121999999999996</v>
      </c>
      <c r="J21" s="18">
        <v>0.3</v>
      </c>
      <c r="K21" s="23">
        <f t="shared" si="2"/>
        <v>1255.2</v>
      </c>
      <c r="L21" s="23">
        <v>1.2154</v>
      </c>
    </row>
    <row r="22" spans="2:12" x14ac:dyDescent="0.25">
      <c r="B22" s="18">
        <v>0.32</v>
      </c>
      <c r="C22" s="18">
        <f t="shared" si="0"/>
        <v>1423.68</v>
      </c>
      <c r="D22" s="18">
        <v>0.54827999999999999</v>
      </c>
      <c r="F22" s="18">
        <v>0.32</v>
      </c>
      <c r="G22" s="18">
        <f t="shared" si="1"/>
        <v>1415.04</v>
      </c>
      <c r="H22" s="18">
        <v>0.89683000000000002</v>
      </c>
      <c r="J22" s="18">
        <v>0.32</v>
      </c>
      <c r="K22" s="23">
        <f t="shared" si="2"/>
        <v>1338.88</v>
      </c>
      <c r="L22" s="23">
        <v>1.3159000000000001</v>
      </c>
    </row>
    <row r="23" spans="2:12" x14ac:dyDescent="0.25">
      <c r="B23" s="18">
        <v>0.34</v>
      </c>
      <c r="C23" s="18">
        <f t="shared" si="0"/>
        <v>1512.66</v>
      </c>
      <c r="D23" s="18">
        <v>0.58723999999999998</v>
      </c>
      <c r="F23" s="18">
        <v>0.34</v>
      </c>
      <c r="G23" s="18">
        <f t="shared" si="1"/>
        <v>1503.48</v>
      </c>
      <c r="H23" s="18">
        <v>0.96396999999999999</v>
      </c>
      <c r="J23" s="18">
        <v>0.34</v>
      </c>
      <c r="K23" s="23">
        <f t="shared" si="2"/>
        <v>1422.5600000000002</v>
      </c>
      <c r="L23" s="23">
        <v>1.4194</v>
      </c>
    </row>
    <row r="24" spans="2:12" x14ac:dyDescent="0.25">
      <c r="B24" s="18">
        <v>0.36</v>
      </c>
      <c r="C24" s="18">
        <f t="shared" si="0"/>
        <v>1601.6399999999999</v>
      </c>
      <c r="D24" s="18">
        <v>0.62683999999999995</v>
      </c>
      <c r="F24" s="18">
        <v>0.36</v>
      </c>
      <c r="G24" s="18">
        <f t="shared" si="1"/>
        <v>1591.9199999999998</v>
      </c>
      <c r="H24" s="18">
        <v>1.0327</v>
      </c>
      <c r="J24" s="18">
        <v>0.36</v>
      </c>
      <c r="K24" s="23">
        <f t="shared" si="2"/>
        <v>1506.24</v>
      </c>
      <c r="L24" s="23">
        <v>1.5261</v>
      </c>
    </row>
    <row r="25" spans="2:12" x14ac:dyDescent="0.25">
      <c r="B25" s="18">
        <v>0.38</v>
      </c>
      <c r="C25" s="18">
        <f t="shared" si="0"/>
        <v>1690.6200000000001</v>
      </c>
      <c r="D25" s="18">
        <v>0.66708999999999996</v>
      </c>
      <c r="F25" s="18">
        <v>0.38</v>
      </c>
      <c r="G25" s="18">
        <f t="shared" si="1"/>
        <v>1680.3600000000001</v>
      </c>
      <c r="H25" s="18">
        <v>1.1031</v>
      </c>
      <c r="J25" s="18">
        <v>0.38</v>
      </c>
      <c r="K25" s="23">
        <f t="shared" si="2"/>
        <v>1589.92</v>
      </c>
      <c r="L25" s="23">
        <v>1.6362000000000001</v>
      </c>
    </row>
    <row r="26" spans="2:12" x14ac:dyDescent="0.25">
      <c r="B26" s="18">
        <v>0.4</v>
      </c>
      <c r="C26" s="18">
        <f t="shared" si="0"/>
        <v>1779.6000000000001</v>
      </c>
      <c r="D26" s="18">
        <v>0.70799999999999996</v>
      </c>
      <c r="F26" s="18">
        <v>0.4</v>
      </c>
      <c r="G26" s="18">
        <f t="shared" si="1"/>
        <v>1768.8000000000002</v>
      </c>
      <c r="H26" s="18">
        <v>1.1752</v>
      </c>
      <c r="J26" s="18">
        <v>0.4</v>
      </c>
      <c r="K26" s="23">
        <f t="shared" si="2"/>
        <v>1673.6000000000001</v>
      </c>
      <c r="L26" s="23">
        <v>1.7498</v>
      </c>
    </row>
    <row r="27" spans="2:12" x14ac:dyDescent="0.25">
      <c r="B27" s="18">
        <v>0.42</v>
      </c>
      <c r="C27" s="18">
        <f t="shared" si="0"/>
        <v>1868.58</v>
      </c>
      <c r="D27" s="18">
        <v>0.74961</v>
      </c>
      <c r="F27" s="18">
        <v>0.42</v>
      </c>
      <c r="G27" s="18">
        <f t="shared" si="1"/>
        <v>1857.24</v>
      </c>
      <c r="H27" s="18">
        <v>1.2490000000000001</v>
      </c>
      <c r="J27" s="18">
        <v>0.42</v>
      </c>
      <c r="K27" s="23">
        <f t="shared" si="2"/>
        <v>1757.28</v>
      </c>
      <c r="L27" s="23">
        <v>1.8672</v>
      </c>
    </row>
    <row r="28" spans="2:12" x14ac:dyDescent="0.25">
      <c r="B28" s="18">
        <v>0.44</v>
      </c>
      <c r="C28" s="18">
        <f t="shared" si="0"/>
        <v>1957.56</v>
      </c>
      <c r="D28" s="18">
        <v>0.79191999999999996</v>
      </c>
      <c r="F28" s="18">
        <v>0.44</v>
      </c>
      <c r="G28" s="18">
        <f t="shared" si="1"/>
        <v>1945.68</v>
      </c>
      <c r="H28" s="18">
        <v>1.3247</v>
      </c>
      <c r="J28" s="18">
        <v>0.44</v>
      </c>
      <c r="K28" s="23">
        <f t="shared" si="2"/>
        <v>1840.96</v>
      </c>
      <c r="L28" s="23">
        <v>1.9883999999999999</v>
      </c>
    </row>
    <row r="29" spans="2:12" x14ac:dyDescent="0.25">
      <c r="B29" s="18">
        <v>0.46</v>
      </c>
      <c r="C29" s="18">
        <f t="shared" si="0"/>
        <v>2046.5400000000002</v>
      </c>
      <c r="D29" s="18">
        <v>0.83494999999999997</v>
      </c>
      <c r="F29" s="18">
        <v>0.46</v>
      </c>
      <c r="G29" s="18">
        <f t="shared" si="1"/>
        <v>2034.1200000000001</v>
      </c>
      <c r="H29" s="18">
        <v>1.4023000000000001</v>
      </c>
      <c r="J29" s="18">
        <v>0.46</v>
      </c>
      <c r="K29" s="23">
        <f t="shared" si="2"/>
        <v>1924.64</v>
      </c>
      <c r="L29" s="23">
        <v>2.1137000000000001</v>
      </c>
    </row>
    <row r="30" spans="2:12" x14ac:dyDescent="0.25">
      <c r="B30" s="18">
        <v>0.48</v>
      </c>
      <c r="C30" s="18">
        <f t="shared" si="0"/>
        <v>2135.52</v>
      </c>
      <c r="D30" s="18">
        <v>0.87873000000000001</v>
      </c>
      <c r="F30" s="18">
        <v>0.48</v>
      </c>
      <c r="G30" s="18">
        <f t="shared" si="1"/>
        <v>2122.56</v>
      </c>
      <c r="H30" s="18">
        <v>1.4819</v>
      </c>
      <c r="J30" s="18">
        <v>0.48</v>
      </c>
      <c r="K30" s="23">
        <f t="shared" si="2"/>
        <v>2008.32</v>
      </c>
      <c r="L30" s="23">
        <v>2.2433000000000001</v>
      </c>
    </row>
    <row r="31" spans="2:12" x14ac:dyDescent="0.25">
      <c r="B31" s="18">
        <v>0.5</v>
      </c>
      <c r="C31" s="18">
        <f t="shared" si="0"/>
        <v>2224.5</v>
      </c>
      <c r="D31" s="18">
        <v>0.92327000000000004</v>
      </c>
      <c r="F31" s="18">
        <v>0.5</v>
      </c>
      <c r="G31" s="18">
        <f t="shared" si="1"/>
        <v>2211</v>
      </c>
      <c r="H31" s="18">
        <v>1.5634999999999999</v>
      </c>
      <c r="J31" s="18">
        <v>0.5</v>
      </c>
      <c r="K31" s="23">
        <f t="shared" si="2"/>
        <v>2092</v>
      </c>
      <c r="L31" s="23">
        <v>2.3774000000000002</v>
      </c>
    </row>
    <row r="32" spans="2:12" x14ac:dyDescent="0.25">
      <c r="B32" s="18">
        <v>0.52</v>
      </c>
      <c r="C32" s="18">
        <f t="shared" si="0"/>
        <v>2313.48</v>
      </c>
      <c r="D32" s="18">
        <v>0.96858999999999995</v>
      </c>
      <c r="F32" s="18">
        <v>0.52</v>
      </c>
      <c r="G32" s="18">
        <f t="shared" si="1"/>
        <v>2299.44</v>
      </c>
      <c r="H32" s="18">
        <v>1.6473</v>
      </c>
      <c r="J32" s="18">
        <v>0.52</v>
      </c>
      <c r="K32" s="23">
        <f t="shared" si="2"/>
        <v>2175.6800000000003</v>
      </c>
      <c r="L32" s="23">
        <v>2.5163000000000002</v>
      </c>
    </row>
    <row r="33" spans="2:12" x14ac:dyDescent="0.25">
      <c r="B33" s="18">
        <v>0.54</v>
      </c>
      <c r="C33" s="18">
        <f t="shared" si="0"/>
        <v>2402.46</v>
      </c>
      <c r="D33" s="18">
        <v>1.0146999999999999</v>
      </c>
      <c r="F33" s="18">
        <v>0.54</v>
      </c>
      <c r="G33" s="18">
        <f t="shared" si="1"/>
        <v>2387.88</v>
      </c>
      <c r="H33" s="18">
        <v>1.7334000000000001</v>
      </c>
      <c r="J33" s="18">
        <v>0.54</v>
      </c>
      <c r="K33" s="23">
        <f t="shared" si="2"/>
        <v>2259.36</v>
      </c>
      <c r="L33" s="23">
        <v>2.6602000000000001</v>
      </c>
    </row>
    <row r="34" spans="2:12" x14ac:dyDescent="0.25">
      <c r="B34" s="18">
        <v>0.56000000000000005</v>
      </c>
      <c r="C34" s="18">
        <f t="shared" si="0"/>
        <v>2491.44</v>
      </c>
      <c r="D34" s="18">
        <v>1.0617000000000001</v>
      </c>
      <c r="F34" s="18">
        <v>0.56000000000000005</v>
      </c>
      <c r="G34" s="18">
        <f t="shared" si="1"/>
        <v>2476.3200000000002</v>
      </c>
      <c r="H34" s="18">
        <v>1.8217000000000001</v>
      </c>
      <c r="J34" s="18">
        <v>0.56000000000000005</v>
      </c>
      <c r="K34" s="23">
        <f t="shared" si="2"/>
        <v>2343.0400000000004</v>
      </c>
      <c r="L34" s="23">
        <v>2.8094000000000001</v>
      </c>
    </row>
    <row r="35" spans="2:12" x14ac:dyDescent="0.25">
      <c r="B35" s="18">
        <v>0.57999999999999996</v>
      </c>
      <c r="C35" s="18">
        <f t="shared" si="0"/>
        <v>2580.4199999999996</v>
      </c>
      <c r="D35" s="18">
        <v>1.1094999999999999</v>
      </c>
      <c r="F35" s="18">
        <v>0.57999999999999996</v>
      </c>
      <c r="G35" s="18">
        <f t="shared" si="1"/>
        <v>2564.7599999999998</v>
      </c>
      <c r="H35" s="18">
        <v>1.9125000000000001</v>
      </c>
      <c r="J35" s="18">
        <v>0.57999999999999996</v>
      </c>
      <c r="K35" s="23">
        <f t="shared" si="2"/>
        <v>2426.7199999999998</v>
      </c>
      <c r="L35" s="23">
        <v>2.9643000000000002</v>
      </c>
    </row>
    <row r="36" spans="2:12" x14ac:dyDescent="0.25">
      <c r="B36" s="18">
        <v>0.6</v>
      </c>
      <c r="C36" s="18">
        <f t="shared" si="0"/>
        <v>2669.4</v>
      </c>
      <c r="D36" s="18">
        <v>1.1581999999999999</v>
      </c>
      <c r="F36" s="18">
        <v>0.6</v>
      </c>
      <c r="G36" s="18">
        <f t="shared" si="1"/>
        <v>2653.2</v>
      </c>
      <c r="H36" s="18">
        <v>2.0057999999999998</v>
      </c>
      <c r="J36" s="18">
        <v>0.6</v>
      </c>
      <c r="K36" s="23">
        <f t="shared" si="2"/>
        <v>2510.4</v>
      </c>
      <c r="L36" s="23">
        <v>3.1251000000000002</v>
      </c>
    </row>
    <row r="37" spans="2:12" x14ac:dyDescent="0.25">
      <c r="B37" s="18">
        <v>0.62</v>
      </c>
      <c r="C37" s="18">
        <f t="shared" si="0"/>
        <v>2758.38</v>
      </c>
      <c r="D37" s="18">
        <v>1.2077</v>
      </c>
      <c r="F37" s="18">
        <v>0.62</v>
      </c>
      <c r="G37" s="18">
        <f t="shared" si="1"/>
        <v>2741.64</v>
      </c>
      <c r="H37" s="18">
        <v>2.1017000000000001</v>
      </c>
      <c r="J37" s="18">
        <v>0.62</v>
      </c>
      <c r="K37" s="23">
        <f t="shared" si="2"/>
        <v>2594.08</v>
      </c>
      <c r="L37" s="23">
        <v>3.2921999999999998</v>
      </c>
    </row>
    <row r="38" spans="2:12" x14ac:dyDescent="0.25">
      <c r="B38" s="18">
        <v>0.64</v>
      </c>
      <c r="C38" s="18">
        <f t="shared" si="0"/>
        <v>2847.36</v>
      </c>
      <c r="D38" s="18">
        <v>1.2582</v>
      </c>
      <c r="F38" s="18">
        <v>0.64</v>
      </c>
      <c r="G38" s="18">
        <f t="shared" si="1"/>
        <v>2830.08</v>
      </c>
      <c r="H38" s="18">
        <v>2.2002999999999999</v>
      </c>
      <c r="J38" s="18">
        <v>0.64</v>
      </c>
      <c r="K38" s="23">
        <f t="shared" si="2"/>
        <v>2677.76</v>
      </c>
      <c r="L38" s="23">
        <v>3.4659</v>
      </c>
    </row>
    <row r="39" spans="2:12" x14ac:dyDescent="0.25">
      <c r="B39" s="18">
        <v>0.66</v>
      </c>
      <c r="C39" s="18">
        <f t="shared" si="0"/>
        <v>2936.34</v>
      </c>
      <c r="D39" s="18">
        <v>1.3097000000000001</v>
      </c>
      <c r="F39" s="18">
        <v>0.66</v>
      </c>
      <c r="G39" s="18">
        <f t="shared" si="1"/>
        <v>2918.52</v>
      </c>
      <c r="H39" s="18">
        <v>2.3018999999999998</v>
      </c>
      <c r="J39" s="18">
        <v>0.66</v>
      </c>
      <c r="K39" s="23">
        <f t="shared" si="2"/>
        <v>2761.44</v>
      </c>
      <c r="L39" s="23">
        <v>3.6467000000000001</v>
      </c>
    </row>
    <row r="40" spans="2:12" x14ac:dyDescent="0.25">
      <c r="B40" s="28">
        <v>0.68</v>
      </c>
      <c r="C40" s="28">
        <f t="shared" si="0"/>
        <v>3025.32</v>
      </c>
      <c r="D40" s="28">
        <v>1.3621000000000001</v>
      </c>
      <c r="F40" s="28">
        <v>0.68</v>
      </c>
      <c r="G40" s="28">
        <f t="shared" si="1"/>
        <v>3006.96</v>
      </c>
      <c r="H40" s="28">
        <v>2.4064000000000001</v>
      </c>
      <c r="J40" s="28">
        <v>0.68</v>
      </c>
      <c r="K40" s="32">
        <f t="shared" si="2"/>
        <v>2845.1200000000003</v>
      </c>
      <c r="L40" s="32">
        <v>3.8351000000000002</v>
      </c>
    </row>
    <row r="41" spans="2:12" x14ac:dyDescent="0.25">
      <c r="B41" s="28">
        <v>0.7</v>
      </c>
      <c r="C41" s="28">
        <f t="shared" si="0"/>
        <v>3114.2999999999997</v>
      </c>
      <c r="D41" s="28">
        <v>1.4156</v>
      </c>
      <c r="F41" s="28">
        <v>0.7</v>
      </c>
      <c r="G41" s="28">
        <f t="shared" ref="G41:G56" si="3">F41*$G$4</f>
        <v>3095.3999999999996</v>
      </c>
      <c r="H41" s="28">
        <v>2.5141</v>
      </c>
      <c r="J41" s="28">
        <v>0.7</v>
      </c>
      <c r="K41" s="32">
        <f t="shared" si="2"/>
        <v>2928.7999999999997</v>
      </c>
      <c r="L41" s="28">
        <v>4.0315000000000003</v>
      </c>
    </row>
    <row r="42" spans="2:12" x14ac:dyDescent="0.25">
      <c r="B42" s="28">
        <v>0.72</v>
      </c>
      <c r="C42" s="28">
        <f t="shared" ref="C42:C56" si="4">B42*$C$4</f>
        <v>3203.2799999999997</v>
      </c>
      <c r="D42" s="28">
        <v>1.4701</v>
      </c>
      <c r="F42" s="28">
        <v>0.72</v>
      </c>
      <c r="G42" s="28">
        <f t="shared" si="3"/>
        <v>3183.8399999999997</v>
      </c>
      <c r="H42" s="28">
        <v>2.625</v>
      </c>
      <c r="J42" s="28">
        <v>0.72</v>
      </c>
      <c r="K42" s="32">
        <f t="shared" si="2"/>
        <v>3012.48</v>
      </c>
      <c r="L42" s="28">
        <v>4.2363999999999997</v>
      </c>
    </row>
    <row r="43" spans="2:12" x14ac:dyDescent="0.25">
      <c r="B43" s="28">
        <v>0.74</v>
      </c>
      <c r="C43" s="28">
        <f t="shared" si="4"/>
        <v>3292.2599999999998</v>
      </c>
      <c r="D43" s="28">
        <v>1.5256000000000001</v>
      </c>
      <c r="F43" s="28">
        <v>0.74</v>
      </c>
      <c r="G43" s="28">
        <f t="shared" si="3"/>
        <v>3272.2799999999997</v>
      </c>
      <c r="H43" s="28">
        <v>2.7393999999999998</v>
      </c>
      <c r="J43" s="28">
        <v>0.74</v>
      </c>
      <c r="K43" s="32">
        <f t="shared" si="2"/>
        <v>3096.16</v>
      </c>
      <c r="L43" s="28">
        <v>4.4504000000000001</v>
      </c>
    </row>
    <row r="44" spans="2:12" x14ac:dyDescent="0.25">
      <c r="B44" s="28">
        <v>0.76</v>
      </c>
      <c r="C44" s="28">
        <f t="shared" si="4"/>
        <v>3381.2400000000002</v>
      </c>
      <c r="D44" s="28">
        <v>1.5823</v>
      </c>
      <c r="F44" s="28">
        <v>0.76</v>
      </c>
      <c r="G44" s="28">
        <f t="shared" si="3"/>
        <v>3360.7200000000003</v>
      </c>
      <c r="H44" s="28">
        <v>2.8574000000000002</v>
      </c>
      <c r="J44" s="28">
        <v>0.76</v>
      </c>
      <c r="K44" s="32">
        <f t="shared" si="2"/>
        <v>3179.84</v>
      </c>
      <c r="L44" s="28">
        <v>4.6741000000000001</v>
      </c>
    </row>
    <row r="45" spans="2:12" x14ac:dyDescent="0.25">
      <c r="B45" s="28">
        <v>0.78</v>
      </c>
      <c r="C45" s="28">
        <f t="shared" si="4"/>
        <v>3470.2200000000003</v>
      </c>
      <c r="D45" s="28">
        <v>1.6400999999999999</v>
      </c>
      <c r="F45" s="28">
        <v>0.78</v>
      </c>
      <c r="G45" s="28">
        <f t="shared" si="3"/>
        <v>3449.1600000000003</v>
      </c>
      <c r="H45" s="28">
        <v>2.9790999999999999</v>
      </c>
      <c r="J45" s="28">
        <v>0.78</v>
      </c>
      <c r="K45" s="32">
        <f t="shared" si="2"/>
        <v>3263.52</v>
      </c>
      <c r="L45" s="28">
        <v>4.9082999999999997</v>
      </c>
    </row>
    <row r="46" spans="2:12" x14ac:dyDescent="0.25">
      <c r="B46" s="28">
        <v>0.8</v>
      </c>
      <c r="C46" s="28">
        <f t="shared" si="4"/>
        <v>3559.2000000000003</v>
      </c>
      <c r="D46" s="28">
        <v>1.6990000000000001</v>
      </c>
      <c r="F46" s="28">
        <v>0.8</v>
      </c>
      <c r="G46" s="28">
        <f t="shared" si="3"/>
        <v>3537.6000000000004</v>
      </c>
      <c r="H46" s="28">
        <v>3.1048</v>
      </c>
      <c r="J46" s="28">
        <v>0.8</v>
      </c>
      <c r="K46" s="32">
        <f t="shared" si="2"/>
        <v>3347.2000000000003</v>
      </c>
      <c r="L46" s="28">
        <v>5.1536999999999997</v>
      </c>
    </row>
    <row r="47" spans="2:12" x14ac:dyDescent="0.25">
      <c r="B47" s="28">
        <v>0.82</v>
      </c>
      <c r="C47" s="28">
        <f t="shared" si="4"/>
        <v>3648.18</v>
      </c>
      <c r="D47" s="28">
        <v>1.7592000000000001</v>
      </c>
      <c r="F47" s="28">
        <v>0.82</v>
      </c>
      <c r="G47" s="28">
        <f t="shared" si="3"/>
        <v>3626.04</v>
      </c>
      <c r="H47" s="28">
        <v>3.2345999999999999</v>
      </c>
      <c r="J47" s="28">
        <v>0.82</v>
      </c>
      <c r="K47" s="32">
        <f t="shared" si="2"/>
        <v>3430.8799999999997</v>
      </c>
      <c r="L47" s="28">
        <v>5.4109999999999996</v>
      </c>
    </row>
    <row r="48" spans="2:12" x14ac:dyDescent="0.25">
      <c r="B48" s="28">
        <v>0.84</v>
      </c>
      <c r="C48" s="28">
        <f t="shared" si="4"/>
        <v>3737.16</v>
      </c>
      <c r="D48" s="28">
        <v>1.8207</v>
      </c>
      <c r="F48" s="28">
        <v>0.84</v>
      </c>
      <c r="G48" s="28">
        <f t="shared" si="3"/>
        <v>3714.48</v>
      </c>
      <c r="H48" s="28">
        <v>3.3687999999999998</v>
      </c>
      <c r="J48" s="28">
        <v>0.84</v>
      </c>
      <c r="K48" s="32">
        <f t="shared" si="2"/>
        <v>3514.56</v>
      </c>
      <c r="L48" s="28">
        <v>5.6811999999999996</v>
      </c>
    </row>
    <row r="49" spans="2:12" x14ac:dyDescent="0.25">
      <c r="B49" s="28">
        <v>0.86</v>
      </c>
      <c r="C49" s="28">
        <f t="shared" si="4"/>
        <v>3826.14</v>
      </c>
      <c r="D49" s="28">
        <v>1.8834</v>
      </c>
      <c r="F49" s="28">
        <v>0.86</v>
      </c>
      <c r="G49" s="28">
        <f t="shared" si="3"/>
        <v>3802.92</v>
      </c>
      <c r="H49" s="28">
        <v>3.5076000000000001</v>
      </c>
      <c r="J49" s="28">
        <v>0.86</v>
      </c>
      <c r="K49" s="32">
        <f t="shared" si="2"/>
        <v>3598.24</v>
      </c>
      <c r="L49" s="28">
        <v>5.9653</v>
      </c>
    </row>
    <row r="50" spans="2:12" x14ac:dyDescent="0.25">
      <c r="B50" s="28">
        <v>0.88</v>
      </c>
      <c r="C50" s="28">
        <f t="shared" si="4"/>
        <v>3915.12</v>
      </c>
      <c r="D50" s="28">
        <v>1.9474</v>
      </c>
      <c r="F50" s="28">
        <v>0.88</v>
      </c>
      <c r="G50" s="28">
        <f t="shared" si="3"/>
        <v>3891.36</v>
      </c>
      <c r="H50" s="28">
        <v>3.6513</v>
      </c>
      <c r="J50" s="28">
        <v>0.88</v>
      </c>
      <c r="K50" s="32">
        <f t="shared" si="2"/>
        <v>3681.92</v>
      </c>
      <c r="L50" s="28">
        <v>6.2645</v>
      </c>
    </row>
    <row r="51" spans="2:12" x14ac:dyDescent="0.25">
      <c r="B51" s="28">
        <v>0.9</v>
      </c>
      <c r="C51" s="28">
        <f t="shared" si="4"/>
        <v>4004.1</v>
      </c>
      <c r="D51" s="28">
        <v>2.0127999999999999</v>
      </c>
      <c r="F51" s="28">
        <v>0.9</v>
      </c>
      <c r="G51" s="28">
        <f t="shared" si="3"/>
        <v>3979.8</v>
      </c>
      <c r="H51" s="28">
        <v>3.8</v>
      </c>
      <c r="J51" s="28">
        <v>0.9</v>
      </c>
      <c r="K51" s="32">
        <f t="shared" si="2"/>
        <v>3765.6</v>
      </c>
      <c r="L51" s="28">
        <v>6.5797999999999996</v>
      </c>
    </row>
    <row r="52" spans="2:12" x14ac:dyDescent="0.25">
      <c r="B52" s="28">
        <v>0.92</v>
      </c>
      <c r="C52" s="28">
        <f t="shared" si="4"/>
        <v>4093.0800000000004</v>
      </c>
      <c r="D52" s="28">
        <v>2.0796999999999999</v>
      </c>
      <c r="F52" s="28">
        <v>0.92</v>
      </c>
      <c r="G52" s="28">
        <f t="shared" si="3"/>
        <v>4068.2400000000002</v>
      </c>
      <c r="H52" s="28">
        <v>3.9540999999999999</v>
      </c>
      <c r="J52" s="28">
        <v>0.92</v>
      </c>
      <c r="K52" s="32">
        <f t="shared" si="2"/>
        <v>3849.28</v>
      </c>
      <c r="L52" s="28">
        <v>6.9127999999999998</v>
      </c>
    </row>
    <row r="53" spans="2:12" x14ac:dyDescent="0.25">
      <c r="B53" s="28">
        <v>0.94</v>
      </c>
      <c r="C53" s="28">
        <f t="shared" si="4"/>
        <v>4182.0599999999995</v>
      </c>
      <c r="D53" s="28">
        <v>2.1480000000000001</v>
      </c>
      <c r="F53" s="28">
        <v>0.94</v>
      </c>
      <c r="G53" s="28">
        <f t="shared" si="3"/>
        <v>4156.6799999999994</v>
      </c>
      <c r="H53" s="28">
        <v>4.1138000000000003</v>
      </c>
      <c r="J53" s="28">
        <v>0.94</v>
      </c>
      <c r="K53" s="32">
        <f t="shared" si="2"/>
        <v>3932.9599999999996</v>
      </c>
      <c r="L53" s="28">
        <v>7.2648000000000001</v>
      </c>
    </row>
    <row r="54" spans="2:12" x14ac:dyDescent="0.25">
      <c r="B54" s="28">
        <v>0.96</v>
      </c>
      <c r="C54" s="28">
        <f t="shared" si="4"/>
        <v>4271.04</v>
      </c>
      <c r="D54" s="28">
        <v>2.2178</v>
      </c>
      <c r="F54" s="28">
        <v>0.96</v>
      </c>
      <c r="G54" s="28">
        <f t="shared" si="3"/>
        <v>4245.12</v>
      </c>
      <c r="H54" s="28">
        <v>4.2796000000000003</v>
      </c>
      <c r="J54" s="28">
        <v>0.96</v>
      </c>
      <c r="K54" s="32">
        <f t="shared" si="2"/>
        <v>4016.64</v>
      </c>
      <c r="L54" s="28">
        <v>7.6376999999999997</v>
      </c>
    </row>
    <row r="55" spans="2:12" x14ac:dyDescent="0.25">
      <c r="B55" s="28">
        <v>0.98</v>
      </c>
      <c r="C55" s="28">
        <f t="shared" si="4"/>
        <v>4360.0199999999995</v>
      </c>
      <c r="D55" s="28">
        <v>2.2892999999999999</v>
      </c>
      <c r="F55" s="28">
        <v>0.98</v>
      </c>
      <c r="G55" s="28">
        <f t="shared" si="3"/>
        <v>4333.5599999999995</v>
      </c>
      <c r="H55" s="28">
        <v>4.5303000000000004</v>
      </c>
      <c r="J55" s="28">
        <v>0.98</v>
      </c>
      <c r="K55" s="32">
        <f t="shared" si="2"/>
        <v>4100.32</v>
      </c>
      <c r="L55" s="28">
        <v>8.1452000000000009</v>
      </c>
    </row>
    <row r="56" spans="2:12" x14ac:dyDescent="0.25">
      <c r="B56" s="19">
        <v>1</v>
      </c>
      <c r="C56" s="19">
        <f t="shared" si="4"/>
        <v>4449</v>
      </c>
      <c r="D56" s="19">
        <v>2.4842</v>
      </c>
      <c r="F56" s="19">
        <v>1</v>
      </c>
      <c r="G56" s="19">
        <f t="shared" si="3"/>
        <v>4422</v>
      </c>
      <c r="H56" s="19">
        <v>6.6661000000000001</v>
      </c>
      <c r="J56" s="19">
        <v>1</v>
      </c>
      <c r="K56" s="26">
        <f t="shared" si="2"/>
        <v>4184</v>
      </c>
      <c r="L56" s="19">
        <v>11.484999999999999</v>
      </c>
    </row>
    <row r="57" spans="2:12" x14ac:dyDescent="0.25">
      <c r="F57" s="68"/>
      <c r="G57" s="68"/>
      <c r="H57" s="6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7F4B-CCC6-45D3-90AE-B232336F53AD}">
  <dimension ref="B2:AJ56"/>
  <sheetViews>
    <sheetView topLeftCell="P1" zoomScaleNormal="100" workbookViewId="0">
      <selection activeCell="AH3" sqref="AH3"/>
    </sheetView>
  </sheetViews>
  <sheetFormatPr defaultRowHeight="15" x14ac:dyDescent="0.25"/>
  <cols>
    <col min="1" max="1" width="2.7109375" customWidth="1"/>
  </cols>
  <sheetData>
    <row r="2" spans="2:36" ht="15" customHeight="1" x14ac:dyDescent="0.25">
      <c r="B2" s="64" t="s">
        <v>118</v>
      </c>
      <c r="C2" s="1"/>
      <c r="D2" s="1"/>
      <c r="F2" s="64" t="s">
        <v>119</v>
      </c>
      <c r="G2" s="1"/>
      <c r="H2" s="1"/>
      <c r="J2" s="64" t="s">
        <v>120</v>
      </c>
      <c r="K2" s="1"/>
      <c r="L2" s="1"/>
      <c r="N2" s="64" t="s">
        <v>121</v>
      </c>
      <c r="O2" s="1"/>
      <c r="P2" s="1"/>
      <c r="R2" s="64" t="s">
        <v>122</v>
      </c>
      <c r="S2" s="1"/>
      <c r="T2" s="1"/>
      <c r="V2" s="64" t="s">
        <v>123</v>
      </c>
      <c r="W2" s="1"/>
      <c r="X2" s="1"/>
      <c r="Z2" s="64" t="s">
        <v>124</v>
      </c>
      <c r="AA2" s="1"/>
      <c r="AB2" s="1"/>
      <c r="AD2" s="64" t="s">
        <v>125</v>
      </c>
      <c r="AE2" s="1"/>
      <c r="AF2" s="1"/>
      <c r="AH2" s="64" t="s">
        <v>126</v>
      </c>
      <c r="AI2" s="1"/>
      <c r="AJ2" s="1"/>
    </row>
    <row r="3" spans="2:36" x14ac:dyDescent="0.25">
      <c r="B3" s="64"/>
      <c r="C3" s="1"/>
      <c r="D3" s="1"/>
      <c r="F3" s="15" t="s">
        <v>50</v>
      </c>
      <c r="G3" s="1"/>
      <c r="H3" s="1"/>
      <c r="J3" s="15" t="s">
        <v>50</v>
      </c>
      <c r="K3" s="1"/>
      <c r="L3" s="1"/>
      <c r="N3" s="15" t="s">
        <v>50</v>
      </c>
      <c r="O3" s="1"/>
      <c r="P3" s="1"/>
      <c r="R3" s="15" t="s">
        <v>50</v>
      </c>
      <c r="S3" s="1"/>
      <c r="T3" s="1"/>
      <c r="V3" s="15" t="s">
        <v>50</v>
      </c>
      <c r="W3" s="1"/>
      <c r="X3" s="1"/>
      <c r="Z3" s="15" t="s">
        <v>50</v>
      </c>
      <c r="AA3" s="1"/>
      <c r="AB3" s="1"/>
      <c r="AD3" s="15" t="s">
        <v>50</v>
      </c>
      <c r="AE3" s="1"/>
      <c r="AF3" s="1"/>
      <c r="AH3" s="15" t="s">
        <v>50</v>
      </c>
      <c r="AI3" s="1"/>
      <c r="AJ3" s="1"/>
    </row>
    <row r="4" spans="2:36" x14ac:dyDescent="0.25">
      <c r="B4" s="15" t="s">
        <v>46</v>
      </c>
      <c r="C4" s="8">
        <v>1903</v>
      </c>
      <c r="D4" s="7" t="s">
        <v>15</v>
      </c>
      <c r="F4" s="15" t="s">
        <v>46</v>
      </c>
      <c r="G4" s="8">
        <v>2260</v>
      </c>
      <c r="H4" s="7" t="s">
        <v>15</v>
      </c>
      <c r="J4" s="15" t="s">
        <v>46</v>
      </c>
      <c r="K4" s="8">
        <v>2462</v>
      </c>
      <c r="L4" s="7" t="s">
        <v>15</v>
      </c>
      <c r="N4" s="15" t="s">
        <v>46</v>
      </c>
      <c r="O4" s="8">
        <v>2819</v>
      </c>
      <c r="P4" s="7" t="s">
        <v>15</v>
      </c>
      <c r="R4" s="15" t="s">
        <v>46</v>
      </c>
      <c r="S4" s="8">
        <v>3192</v>
      </c>
      <c r="T4" s="7" t="s">
        <v>15</v>
      </c>
      <c r="V4" s="15" t="s">
        <v>46</v>
      </c>
      <c r="W4" s="8">
        <v>3559</v>
      </c>
      <c r="X4" s="7" t="s">
        <v>15</v>
      </c>
      <c r="Z4" s="15" t="s">
        <v>46</v>
      </c>
      <c r="AA4" s="8">
        <v>3716</v>
      </c>
      <c r="AB4" s="7" t="s">
        <v>15</v>
      </c>
      <c r="AD4" s="15" t="s">
        <v>46</v>
      </c>
      <c r="AE4" s="8">
        <v>4086</v>
      </c>
      <c r="AF4" s="7" t="s">
        <v>15</v>
      </c>
      <c r="AH4" s="15" t="s">
        <v>46</v>
      </c>
      <c r="AI4" s="8">
        <v>4449</v>
      </c>
      <c r="AJ4" s="7" t="s">
        <v>15</v>
      </c>
    </row>
    <row r="5" spans="2:36" x14ac:dyDescent="0.25">
      <c r="B5" s="8"/>
      <c r="C5" s="7"/>
      <c r="D5" s="7"/>
      <c r="F5" s="8"/>
      <c r="G5" s="7"/>
      <c r="H5" s="7"/>
      <c r="J5" s="8"/>
      <c r="K5" s="7"/>
      <c r="L5" s="7"/>
      <c r="N5" s="8"/>
      <c r="O5" s="7"/>
      <c r="P5" s="7"/>
      <c r="R5" s="8"/>
      <c r="S5" s="7"/>
      <c r="T5" s="7"/>
      <c r="V5" s="8"/>
      <c r="W5" s="7"/>
      <c r="X5" s="7"/>
      <c r="Z5" s="8"/>
      <c r="AA5" s="7"/>
      <c r="AB5" s="7"/>
      <c r="AD5" s="8"/>
      <c r="AE5" s="7"/>
      <c r="AF5" s="7"/>
      <c r="AH5" s="8"/>
      <c r="AI5" s="7"/>
      <c r="AJ5" s="7"/>
    </row>
    <row r="6" spans="2:36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16" t="s">
        <v>47</v>
      </c>
      <c r="H6" s="16" t="s">
        <v>45</v>
      </c>
      <c r="J6" s="16" t="s">
        <v>44</v>
      </c>
      <c r="K6" s="16" t="s">
        <v>47</v>
      </c>
      <c r="L6" s="16" t="s">
        <v>45</v>
      </c>
      <c r="N6" s="16" t="s">
        <v>44</v>
      </c>
      <c r="O6" s="16" t="s">
        <v>47</v>
      </c>
      <c r="P6" s="16" t="s">
        <v>45</v>
      </c>
      <c r="R6" s="16" t="s">
        <v>44</v>
      </c>
      <c r="S6" s="16" t="s">
        <v>47</v>
      </c>
      <c r="T6" s="16" t="s">
        <v>45</v>
      </c>
      <c r="V6" s="16" t="s">
        <v>44</v>
      </c>
      <c r="W6" s="16" t="s">
        <v>47</v>
      </c>
      <c r="X6" s="16" t="s">
        <v>45</v>
      </c>
      <c r="Z6" s="16" t="s">
        <v>44</v>
      </c>
      <c r="AA6" s="16" t="s">
        <v>47</v>
      </c>
      <c r="AB6" s="16" t="s">
        <v>45</v>
      </c>
      <c r="AD6" s="16" t="s">
        <v>44</v>
      </c>
      <c r="AE6" s="16" t="s">
        <v>47</v>
      </c>
      <c r="AF6" s="16" t="s">
        <v>45</v>
      </c>
      <c r="AH6" s="16" t="s">
        <v>44</v>
      </c>
      <c r="AI6" s="16" t="s">
        <v>47</v>
      </c>
      <c r="AJ6" s="16" t="s">
        <v>45</v>
      </c>
    </row>
    <row r="7" spans="2:36" x14ac:dyDescent="0.25">
      <c r="B7" s="14">
        <v>3.0303E-2</v>
      </c>
      <c r="C7" s="18">
        <f t="shared" ref="C7:C40" si="0">B7*$C$4</f>
        <v>57.666609000000001</v>
      </c>
      <c r="D7" s="18">
        <v>6.2765000000000001E-2</v>
      </c>
      <c r="F7" s="14">
        <v>3.0303E-2</v>
      </c>
      <c r="G7" s="14">
        <f>F7*$G$4</f>
        <v>68.484780000000001</v>
      </c>
      <c r="H7" s="18">
        <v>7.4545E-2</v>
      </c>
      <c r="J7" s="18">
        <v>3.0303E-2</v>
      </c>
      <c r="K7" s="18">
        <f>J7*$K$4</f>
        <v>74.605986000000001</v>
      </c>
      <c r="L7" s="18">
        <v>8.1102999999999995E-2</v>
      </c>
      <c r="N7" s="14">
        <v>3.0303E-2</v>
      </c>
      <c r="O7" s="14">
        <f>N7*$O$4</f>
        <v>85.424156999999994</v>
      </c>
      <c r="P7" s="18">
        <v>4.7174000000000001E-2</v>
      </c>
      <c r="R7" s="18">
        <v>0.02</v>
      </c>
      <c r="S7" s="18">
        <f>R7*$S$4</f>
        <v>63.84</v>
      </c>
      <c r="T7" s="18">
        <v>3.5027000000000003E-2</v>
      </c>
      <c r="V7" s="18">
        <v>0.02</v>
      </c>
      <c r="W7" s="18">
        <f>V7*$W$4</f>
        <v>71.180000000000007</v>
      </c>
      <c r="X7" s="18">
        <v>3.8929999999999999E-2</v>
      </c>
      <c r="Z7" s="18">
        <v>0.02</v>
      </c>
      <c r="AA7" s="18">
        <f>Z7*$AA$4</f>
        <v>74.320000000000007</v>
      </c>
      <c r="AB7" s="18">
        <v>2.5817E-2</v>
      </c>
      <c r="AD7" s="18">
        <v>0.02</v>
      </c>
      <c r="AE7" s="18">
        <f>AD7*$AE$4</f>
        <v>81.72</v>
      </c>
      <c r="AF7" s="18">
        <v>2.8264999999999998E-2</v>
      </c>
      <c r="AH7" s="14">
        <v>0.02</v>
      </c>
      <c r="AI7" s="14">
        <f>AH7*$AI$4</f>
        <v>88.98</v>
      </c>
      <c r="AJ7" s="14">
        <v>3.0616000000000001E-2</v>
      </c>
    </row>
    <row r="8" spans="2:36" x14ac:dyDescent="0.25">
      <c r="B8" s="14">
        <v>6.0303000000000002E-2</v>
      </c>
      <c r="C8" s="18">
        <f t="shared" si="0"/>
        <v>114.75660900000001</v>
      </c>
      <c r="D8" s="18">
        <v>0.12681999999999999</v>
      </c>
      <c r="F8" s="14">
        <v>6.0303000000000002E-2</v>
      </c>
      <c r="G8" s="14">
        <f t="shared" ref="G8:G40" si="1">F8*$G$4</f>
        <v>136.28478000000001</v>
      </c>
      <c r="H8" s="18">
        <v>0.15106</v>
      </c>
      <c r="J8" s="14">
        <v>6.0303000000000002E-2</v>
      </c>
      <c r="K8" s="18">
        <f t="shared" ref="K8:K41" si="2">J8*$K$4</f>
        <v>148.46598600000002</v>
      </c>
      <c r="L8" s="18">
        <v>0.16463</v>
      </c>
      <c r="N8" s="14">
        <v>6.0303000000000002E-2</v>
      </c>
      <c r="O8" s="14">
        <f t="shared" ref="O8:O43" si="3">N8*$O$4</f>
        <v>169.994157</v>
      </c>
      <c r="P8" s="14">
        <v>9.4922000000000006E-2</v>
      </c>
      <c r="R8" s="14">
        <v>0.04</v>
      </c>
      <c r="S8" s="18">
        <f t="shared" ref="S8:S56" si="4">R8*$S$4</f>
        <v>127.68</v>
      </c>
      <c r="T8" s="14">
        <v>7.0640999999999995E-2</v>
      </c>
      <c r="V8" s="18">
        <v>0.04</v>
      </c>
      <c r="W8" s="18">
        <f t="shared" ref="W8:W56" si="5">V8*$W$4</f>
        <v>142.36000000000001</v>
      </c>
      <c r="X8" s="18">
        <v>7.8589999999999993E-2</v>
      </c>
      <c r="Z8" s="14">
        <v>0.04</v>
      </c>
      <c r="AA8" s="18">
        <f t="shared" ref="AA8:AA56" si="6">Z8*$AA$4</f>
        <v>148.64000000000001</v>
      </c>
      <c r="AB8" s="14">
        <v>5.1938999999999999E-2</v>
      </c>
      <c r="AD8" s="18">
        <v>0.04</v>
      </c>
      <c r="AE8" s="18">
        <f t="shared" ref="AE8:AE56" si="7">AD8*$AE$4</f>
        <v>163.44</v>
      </c>
      <c r="AF8" s="18">
        <v>5.6897999999999997E-2</v>
      </c>
      <c r="AH8" s="14">
        <v>0.04</v>
      </c>
      <c r="AI8" s="14">
        <f t="shared" ref="AI8:AI56" si="8">AH8*$AI$4</f>
        <v>177.96</v>
      </c>
      <c r="AJ8" s="14">
        <v>6.1668000000000001E-2</v>
      </c>
    </row>
    <row r="9" spans="2:36" x14ac:dyDescent="0.25">
      <c r="B9" s="14">
        <v>9.0302999999999994E-2</v>
      </c>
      <c r="C9" s="18">
        <f t="shared" si="0"/>
        <v>171.846609</v>
      </c>
      <c r="D9" s="18">
        <v>0.19286</v>
      </c>
      <c r="F9" s="14">
        <v>9.0302999999999994E-2</v>
      </c>
      <c r="G9" s="14">
        <f t="shared" si="1"/>
        <v>204.08477999999999</v>
      </c>
      <c r="H9" s="18">
        <v>0.23044000000000001</v>
      </c>
      <c r="J9" s="14">
        <v>9.0302999999999994E-2</v>
      </c>
      <c r="K9" s="18">
        <f t="shared" si="2"/>
        <v>222.325986</v>
      </c>
      <c r="L9" s="18">
        <v>0.25157000000000002</v>
      </c>
      <c r="N9" s="14">
        <v>9.0302999999999994E-2</v>
      </c>
      <c r="O9" s="14">
        <f t="shared" si="3"/>
        <v>254.56415699999999</v>
      </c>
      <c r="P9" s="18">
        <v>0.14374999999999999</v>
      </c>
      <c r="R9" s="14">
        <v>0.06</v>
      </c>
      <c r="S9" s="18">
        <f t="shared" si="4"/>
        <v>191.51999999999998</v>
      </c>
      <c r="T9" s="18">
        <v>0.10686</v>
      </c>
      <c r="V9" s="18">
        <v>0.06</v>
      </c>
      <c r="W9" s="18">
        <f t="shared" si="5"/>
        <v>213.54</v>
      </c>
      <c r="X9" s="18">
        <v>0.11899999999999999</v>
      </c>
      <c r="Z9" s="14">
        <v>0.06</v>
      </c>
      <c r="AA9" s="18">
        <f t="shared" si="6"/>
        <v>222.95999999999998</v>
      </c>
      <c r="AB9" s="14">
        <v>7.8371999999999997E-2</v>
      </c>
      <c r="AD9" s="18">
        <v>0.06</v>
      </c>
      <c r="AE9" s="18">
        <f t="shared" si="7"/>
        <v>245.16</v>
      </c>
      <c r="AF9" s="18">
        <v>8.5906999999999997E-2</v>
      </c>
      <c r="AH9" s="14">
        <v>0.06</v>
      </c>
      <c r="AI9" s="14">
        <f t="shared" si="8"/>
        <v>266.94</v>
      </c>
      <c r="AJ9" s="14">
        <v>9.3165999999999999E-2</v>
      </c>
    </row>
    <row r="10" spans="2:36" x14ac:dyDescent="0.25">
      <c r="B10" s="1">
        <v>0.1203</v>
      </c>
      <c r="C10" s="18">
        <f t="shared" si="0"/>
        <v>228.93090000000001</v>
      </c>
      <c r="D10" s="18">
        <v>0.26100000000000001</v>
      </c>
      <c r="F10" s="1">
        <v>0.1203</v>
      </c>
      <c r="G10" s="14">
        <f t="shared" si="1"/>
        <v>271.87799999999999</v>
      </c>
      <c r="H10" s="18">
        <v>0.31283</v>
      </c>
      <c r="J10" s="1">
        <v>0.1203</v>
      </c>
      <c r="K10" s="18">
        <f t="shared" si="2"/>
        <v>296.17860000000002</v>
      </c>
      <c r="L10" s="18">
        <v>0.34215000000000001</v>
      </c>
      <c r="N10" s="1">
        <v>0.1203</v>
      </c>
      <c r="O10" s="14">
        <f t="shared" si="3"/>
        <v>339.12569999999999</v>
      </c>
      <c r="P10" s="18">
        <v>0.19369</v>
      </c>
      <c r="R10" s="14">
        <v>0.08</v>
      </c>
      <c r="S10" s="18">
        <f t="shared" si="4"/>
        <v>255.36</v>
      </c>
      <c r="T10" s="18">
        <v>0.14369000000000001</v>
      </c>
      <c r="V10" s="18">
        <v>0.08</v>
      </c>
      <c r="W10" s="18">
        <f t="shared" si="5"/>
        <v>284.72000000000003</v>
      </c>
      <c r="X10" s="18">
        <v>0.16019</v>
      </c>
      <c r="Z10" s="14">
        <v>0.08</v>
      </c>
      <c r="AA10" s="18">
        <f t="shared" si="6"/>
        <v>297.28000000000003</v>
      </c>
      <c r="AB10" s="18">
        <v>0.10512000000000001</v>
      </c>
      <c r="AD10" s="18">
        <v>0.08</v>
      </c>
      <c r="AE10" s="18">
        <f t="shared" si="7"/>
        <v>326.88</v>
      </c>
      <c r="AF10" s="18">
        <v>0.1153</v>
      </c>
      <c r="AH10" s="14">
        <v>0.08</v>
      </c>
      <c r="AI10" s="14">
        <f t="shared" si="8"/>
        <v>355.92</v>
      </c>
      <c r="AJ10" s="18">
        <v>0.12512000000000001</v>
      </c>
    </row>
    <row r="11" spans="2:36" x14ac:dyDescent="0.25">
      <c r="B11" s="1">
        <v>0.15029999999999999</v>
      </c>
      <c r="C11" s="18">
        <f t="shared" si="0"/>
        <v>286.02089999999998</v>
      </c>
      <c r="D11" s="18">
        <v>0.33134000000000002</v>
      </c>
      <c r="F11" s="1">
        <v>0.15029999999999999</v>
      </c>
      <c r="G11" s="14">
        <f t="shared" si="1"/>
        <v>339.678</v>
      </c>
      <c r="H11" s="18">
        <v>0.39843000000000001</v>
      </c>
      <c r="J11" s="1">
        <v>0.15029999999999999</v>
      </c>
      <c r="K11" s="18">
        <f t="shared" si="2"/>
        <v>370.03859999999997</v>
      </c>
      <c r="L11" s="18">
        <v>0.43659999999999999</v>
      </c>
      <c r="N11" s="1">
        <v>0.15029999999999999</v>
      </c>
      <c r="O11" s="14">
        <f t="shared" si="3"/>
        <v>423.69569999999999</v>
      </c>
      <c r="P11" s="18">
        <v>0.24479000000000001</v>
      </c>
      <c r="R11" s="1">
        <v>0.1</v>
      </c>
      <c r="S11" s="18">
        <f t="shared" si="4"/>
        <v>319.20000000000005</v>
      </c>
      <c r="T11" s="18">
        <v>0.18115999999999999</v>
      </c>
      <c r="V11" s="1">
        <v>0.1</v>
      </c>
      <c r="W11" s="18">
        <f t="shared" si="5"/>
        <v>355.90000000000003</v>
      </c>
      <c r="X11" s="18">
        <v>0.20216999999999999</v>
      </c>
      <c r="Z11" s="1">
        <v>0.1</v>
      </c>
      <c r="AA11" s="18">
        <f t="shared" si="6"/>
        <v>371.6</v>
      </c>
      <c r="AB11" s="18">
        <v>0.13219</v>
      </c>
      <c r="AD11" s="1">
        <v>0.1</v>
      </c>
      <c r="AE11" s="18">
        <f t="shared" si="7"/>
        <v>408.6</v>
      </c>
      <c r="AF11" s="18">
        <v>0.14507999999999999</v>
      </c>
      <c r="AH11" s="1">
        <v>0.1</v>
      </c>
      <c r="AI11" s="14">
        <f t="shared" si="8"/>
        <v>444.90000000000003</v>
      </c>
      <c r="AJ11" s="18">
        <v>0.15754000000000001</v>
      </c>
    </row>
    <row r="12" spans="2:36" x14ac:dyDescent="0.25">
      <c r="B12" s="1">
        <v>0.18029999999999999</v>
      </c>
      <c r="C12" s="18">
        <f t="shared" si="0"/>
        <v>343.11089999999996</v>
      </c>
      <c r="D12" s="18">
        <v>0.40398000000000001</v>
      </c>
      <c r="F12" s="1">
        <v>0.18029999999999999</v>
      </c>
      <c r="G12" s="14">
        <f t="shared" si="1"/>
        <v>407.47799999999995</v>
      </c>
      <c r="H12" s="18">
        <v>0.48742000000000002</v>
      </c>
      <c r="J12" s="1">
        <v>0.18029999999999999</v>
      </c>
      <c r="K12" s="18">
        <f t="shared" si="2"/>
        <v>443.89859999999999</v>
      </c>
      <c r="L12" s="18">
        <v>0.53517000000000003</v>
      </c>
      <c r="N12" s="1">
        <v>0.18029999999999999</v>
      </c>
      <c r="O12" s="14">
        <f t="shared" si="3"/>
        <v>508.26569999999998</v>
      </c>
      <c r="P12" s="18">
        <v>0.29708000000000001</v>
      </c>
      <c r="R12" s="1">
        <v>0.12</v>
      </c>
      <c r="S12" s="18">
        <f t="shared" si="4"/>
        <v>383.03999999999996</v>
      </c>
      <c r="T12" s="18">
        <v>0.21928</v>
      </c>
      <c r="V12" s="1">
        <v>0.12</v>
      </c>
      <c r="W12" s="18">
        <f t="shared" si="5"/>
        <v>427.08</v>
      </c>
      <c r="X12" s="18">
        <v>0.24496999999999999</v>
      </c>
      <c r="Z12" s="1">
        <v>0.12</v>
      </c>
      <c r="AA12" s="18">
        <f t="shared" si="6"/>
        <v>445.91999999999996</v>
      </c>
      <c r="AB12" s="18">
        <v>0.15959000000000001</v>
      </c>
      <c r="AD12" s="1">
        <v>0.12</v>
      </c>
      <c r="AE12" s="18">
        <f t="shared" si="7"/>
        <v>490.32</v>
      </c>
      <c r="AF12" s="18">
        <v>0.17527000000000001</v>
      </c>
      <c r="AH12" s="1">
        <v>0.12</v>
      </c>
      <c r="AI12" s="14">
        <f t="shared" si="8"/>
        <v>533.88</v>
      </c>
      <c r="AJ12" s="18">
        <v>0.19044</v>
      </c>
    </row>
    <row r="13" spans="2:36" x14ac:dyDescent="0.25">
      <c r="B13" s="1">
        <v>0.21029999999999999</v>
      </c>
      <c r="C13" s="18">
        <f t="shared" si="0"/>
        <v>400.20089999999999</v>
      </c>
      <c r="D13" s="18">
        <v>0.47903000000000001</v>
      </c>
      <c r="F13" s="1">
        <v>0.21029999999999999</v>
      </c>
      <c r="G13" s="14">
        <f t="shared" si="1"/>
        <v>475.27799999999996</v>
      </c>
      <c r="H13" s="18">
        <v>0.58001999999999998</v>
      </c>
      <c r="J13" s="1">
        <v>0.21029999999999999</v>
      </c>
      <c r="K13" s="18">
        <f t="shared" si="2"/>
        <v>517.7586</v>
      </c>
      <c r="L13" s="18">
        <v>0.63815</v>
      </c>
      <c r="N13" s="1">
        <v>0.21029999999999999</v>
      </c>
      <c r="O13" s="14">
        <f t="shared" si="3"/>
        <v>592.83569999999997</v>
      </c>
      <c r="P13" s="18">
        <v>0.35060999999999998</v>
      </c>
      <c r="R13" s="1">
        <v>0.14000000000000001</v>
      </c>
      <c r="S13" s="18">
        <f t="shared" si="4"/>
        <v>446.88000000000005</v>
      </c>
      <c r="T13" s="18">
        <v>0.25807000000000002</v>
      </c>
      <c r="V13" s="1">
        <v>0.14000000000000001</v>
      </c>
      <c r="W13" s="18">
        <f t="shared" si="5"/>
        <v>498.26000000000005</v>
      </c>
      <c r="X13" s="18">
        <v>0.28860999999999998</v>
      </c>
      <c r="Z13" s="1">
        <v>0.14000000000000001</v>
      </c>
      <c r="AA13" s="18">
        <f t="shared" si="6"/>
        <v>520.24</v>
      </c>
      <c r="AB13" s="18">
        <v>0.18733</v>
      </c>
      <c r="AD13" s="1">
        <v>0.14000000000000001</v>
      </c>
      <c r="AE13" s="18">
        <f t="shared" si="7"/>
        <v>572.04000000000008</v>
      </c>
      <c r="AF13" s="18">
        <v>0.20585999999999999</v>
      </c>
      <c r="AH13" s="1">
        <v>0.14000000000000001</v>
      </c>
      <c r="AI13" s="14">
        <f t="shared" si="8"/>
        <v>622.86</v>
      </c>
      <c r="AJ13" s="18">
        <v>0.22381999999999999</v>
      </c>
    </row>
    <row r="14" spans="2:36" x14ac:dyDescent="0.25">
      <c r="B14" s="1">
        <v>0.24030000000000001</v>
      </c>
      <c r="C14" s="18">
        <f t="shared" si="0"/>
        <v>457.29090000000002</v>
      </c>
      <c r="D14" s="18">
        <v>0.55664000000000002</v>
      </c>
      <c r="F14" s="1">
        <v>0.24030000000000001</v>
      </c>
      <c r="G14" s="14">
        <f t="shared" si="1"/>
        <v>543.07799999999997</v>
      </c>
      <c r="H14" s="18">
        <v>0.67644000000000004</v>
      </c>
      <c r="J14" s="1">
        <v>0.24030000000000001</v>
      </c>
      <c r="K14" s="18">
        <f t="shared" si="2"/>
        <v>591.61860000000001</v>
      </c>
      <c r="L14" s="18">
        <v>0.74583999999999995</v>
      </c>
      <c r="N14" s="1">
        <v>0.24030000000000001</v>
      </c>
      <c r="O14" s="14">
        <f t="shared" si="3"/>
        <v>677.40570000000002</v>
      </c>
      <c r="P14" s="18">
        <v>0.40543000000000001</v>
      </c>
      <c r="R14" s="1">
        <v>0.16</v>
      </c>
      <c r="S14" s="18">
        <f t="shared" si="4"/>
        <v>510.72</v>
      </c>
      <c r="T14" s="18">
        <v>0.29754000000000003</v>
      </c>
      <c r="V14" s="1">
        <v>0.16</v>
      </c>
      <c r="W14" s="18">
        <f t="shared" si="5"/>
        <v>569.44000000000005</v>
      </c>
      <c r="X14" s="18">
        <v>0.33312999999999998</v>
      </c>
      <c r="Z14" s="1">
        <v>0.16</v>
      </c>
      <c r="AA14" s="18">
        <f t="shared" si="6"/>
        <v>594.56000000000006</v>
      </c>
      <c r="AB14" s="18">
        <v>0.21540999999999999</v>
      </c>
      <c r="AD14" s="1">
        <v>0.16</v>
      </c>
      <c r="AE14" s="18">
        <f t="shared" si="7"/>
        <v>653.76</v>
      </c>
      <c r="AF14" s="18">
        <v>0.23687</v>
      </c>
      <c r="AH14" s="1">
        <v>0.16</v>
      </c>
      <c r="AI14" s="14">
        <f t="shared" si="8"/>
        <v>711.84</v>
      </c>
      <c r="AJ14" s="18">
        <v>0.25770999999999999</v>
      </c>
    </row>
    <row r="15" spans="2:36" x14ac:dyDescent="0.25">
      <c r="B15" s="1">
        <v>0.27029999999999998</v>
      </c>
      <c r="C15" s="18">
        <f t="shared" si="0"/>
        <v>514.3809</v>
      </c>
      <c r="D15" s="18">
        <v>0.63690999999999998</v>
      </c>
      <c r="F15" s="1">
        <v>0.27029999999999998</v>
      </c>
      <c r="G15" s="14">
        <f t="shared" si="1"/>
        <v>610.87799999999993</v>
      </c>
      <c r="H15" s="18">
        <v>0.77693000000000001</v>
      </c>
      <c r="J15" s="1">
        <v>0.27029999999999998</v>
      </c>
      <c r="K15" s="18">
        <f t="shared" si="2"/>
        <v>665.47859999999991</v>
      </c>
      <c r="L15" s="18">
        <v>0.85858000000000001</v>
      </c>
      <c r="N15" s="1">
        <v>0.27029999999999998</v>
      </c>
      <c r="O15" s="14">
        <f t="shared" si="3"/>
        <v>761.97569999999996</v>
      </c>
      <c r="P15" s="18">
        <v>0.46159</v>
      </c>
      <c r="R15" s="1">
        <v>0.18</v>
      </c>
      <c r="S15" s="18">
        <f t="shared" si="4"/>
        <v>574.55999999999995</v>
      </c>
      <c r="T15" s="18">
        <v>0.33772000000000002</v>
      </c>
      <c r="V15" s="1">
        <v>0.18</v>
      </c>
      <c r="W15" s="18">
        <f t="shared" si="5"/>
        <v>640.62</v>
      </c>
      <c r="X15" s="18">
        <v>0.37853999999999999</v>
      </c>
      <c r="Z15" s="1">
        <v>0.18</v>
      </c>
      <c r="AA15" s="18">
        <f t="shared" si="6"/>
        <v>668.88</v>
      </c>
      <c r="AB15" s="18">
        <v>0.24382999999999999</v>
      </c>
      <c r="AD15" s="1">
        <v>0.18</v>
      </c>
      <c r="AE15" s="18">
        <f t="shared" si="7"/>
        <v>735.48</v>
      </c>
      <c r="AF15" s="18">
        <v>0.26830999999999999</v>
      </c>
      <c r="AH15" s="1">
        <v>0.18</v>
      </c>
      <c r="AI15" s="14">
        <f t="shared" si="8"/>
        <v>800.81999999999994</v>
      </c>
      <c r="AJ15" s="18">
        <v>0.29210999999999998</v>
      </c>
    </row>
    <row r="16" spans="2:36" x14ac:dyDescent="0.25">
      <c r="B16" s="1">
        <v>0.30030000000000001</v>
      </c>
      <c r="C16" s="18">
        <f t="shared" si="0"/>
        <v>571.47090000000003</v>
      </c>
      <c r="D16" s="18">
        <v>0.72001000000000004</v>
      </c>
      <c r="F16" s="1">
        <v>0.30030000000000001</v>
      </c>
      <c r="G16" s="14">
        <f t="shared" si="1"/>
        <v>678.678</v>
      </c>
      <c r="H16" s="18">
        <v>0.88175999999999999</v>
      </c>
      <c r="J16" s="1">
        <v>0.30030000000000001</v>
      </c>
      <c r="K16" s="18">
        <f t="shared" si="2"/>
        <v>739.33860000000004</v>
      </c>
      <c r="L16" s="18">
        <v>0.97672999999999999</v>
      </c>
      <c r="N16" s="1">
        <v>0.30030000000000001</v>
      </c>
      <c r="O16" s="14">
        <f t="shared" si="3"/>
        <v>846.54570000000001</v>
      </c>
      <c r="P16" s="18">
        <v>0.51912999999999998</v>
      </c>
      <c r="R16" s="1">
        <v>0.2</v>
      </c>
      <c r="S16" s="18">
        <f t="shared" si="4"/>
        <v>638.40000000000009</v>
      </c>
      <c r="T16" s="18">
        <v>0.37863000000000002</v>
      </c>
      <c r="V16" s="1">
        <v>0.2</v>
      </c>
      <c r="W16" s="18">
        <f t="shared" si="5"/>
        <v>711.80000000000007</v>
      </c>
      <c r="X16" s="18">
        <v>0.42487999999999998</v>
      </c>
      <c r="Z16" s="1">
        <v>0.2</v>
      </c>
      <c r="AA16" s="18">
        <f t="shared" si="6"/>
        <v>743.2</v>
      </c>
      <c r="AB16" s="18">
        <v>0.27261000000000002</v>
      </c>
      <c r="AD16" s="1">
        <v>0.2</v>
      </c>
      <c r="AE16" s="18">
        <f t="shared" si="7"/>
        <v>817.2</v>
      </c>
      <c r="AF16" s="18">
        <v>0.30018</v>
      </c>
      <c r="AH16" s="1">
        <v>0.2</v>
      </c>
      <c r="AI16" s="14">
        <f t="shared" si="8"/>
        <v>889.80000000000007</v>
      </c>
      <c r="AJ16" s="18">
        <v>0.32702999999999999</v>
      </c>
    </row>
    <row r="17" spans="2:36" x14ac:dyDescent="0.25">
      <c r="B17" s="1">
        <v>0.33029999999999998</v>
      </c>
      <c r="C17" s="18">
        <f t="shared" si="0"/>
        <v>628.56089999999995</v>
      </c>
      <c r="D17" s="18">
        <v>0.80608999999999997</v>
      </c>
      <c r="F17" s="1">
        <v>0.33029999999999998</v>
      </c>
      <c r="G17" s="14">
        <f t="shared" si="1"/>
        <v>746.47799999999995</v>
      </c>
      <c r="H17" s="18">
        <v>0.99123000000000006</v>
      </c>
      <c r="J17" s="1">
        <v>0.33029999999999998</v>
      </c>
      <c r="K17" s="18">
        <f t="shared" si="2"/>
        <v>813.19859999999994</v>
      </c>
      <c r="L17" s="18">
        <v>1.1007</v>
      </c>
      <c r="N17" s="1">
        <v>0.33029999999999998</v>
      </c>
      <c r="O17" s="14">
        <f t="shared" si="3"/>
        <v>931.11569999999995</v>
      </c>
      <c r="P17" s="18">
        <v>0.57809999999999995</v>
      </c>
      <c r="R17" s="1">
        <v>0.22</v>
      </c>
      <c r="S17" s="18">
        <f t="shared" si="4"/>
        <v>702.24</v>
      </c>
      <c r="T17" s="18">
        <v>0.42027999999999999</v>
      </c>
      <c r="V17" s="1">
        <v>0.22</v>
      </c>
      <c r="W17" s="18">
        <f t="shared" si="5"/>
        <v>782.98</v>
      </c>
      <c r="X17" s="18">
        <v>0.47217999999999999</v>
      </c>
      <c r="Z17" s="1">
        <v>0.22</v>
      </c>
      <c r="AA17" s="18">
        <f t="shared" si="6"/>
        <v>817.52</v>
      </c>
      <c r="AB17" s="18">
        <v>0.30175999999999997</v>
      </c>
      <c r="AD17" s="1">
        <v>0.22</v>
      </c>
      <c r="AE17" s="18">
        <f t="shared" si="7"/>
        <v>898.92</v>
      </c>
      <c r="AF17" s="18">
        <v>0.33250000000000002</v>
      </c>
      <c r="AH17" s="1">
        <v>0.22</v>
      </c>
      <c r="AI17" s="14">
        <f t="shared" si="8"/>
        <v>978.78</v>
      </c>
      <c r="AJ17" s="18">
        <v>0.36248000000000002</v>
      </c>
    </row>
    <row r="18" spans="2:36" x14ac:dyDescent="0.25">
      <c r="B18" s="1">
        <v>0.36030000000000001</v>
      </c>
      <c r="C18" s="18">
        <f t="shared" si="0"/>
        <v>685.65089999999998</v>
      </c>
      <c r="D18" s="18">
        <v>0.89529999999999998</v>
      </c>
      <c r="F18" s="1">
        <v>0.36030000000000001</v>
      </c>
      <c r="G18" s="14">
        <f t="shared" si="1"/>
        <v>814.27800000000002</v>
      </c>
      <c r="H18" s="18">
        <v>1.1055999999999999</v>
      </c>
      <c r="J18" s="1">
        <v>0.36030000000000001</v>
      </c>
      <c r="K18" s="18">
        <f t="shared" si="2"/>
        <v>887.05860000000007</v>
      </c>
      <c r="L18" s="18">
        <v>1.2309000000000001</v>
      </c>
      <c r="N18" s="1">
        <v>0.36030000000000001</v>
      </c>
      <c r="O18" s="14">
        <f t="shared" si="3"/>
        <v>1015.6857</v>
      </c>
      <c r="P18" s="18">
        <v>0.63856999999999997</v>
      </c>
      <c r="R18" s="1">
        <v>0.24</v>
      </c>
      <c r="S18" s="18">
        <f t="shared" si="4"/>
        <v>766.07999999999993</v>
      </c>
      <c r="T18" s="18">
        <v>0.4627</v>
      </c>
      <c r="V18" s="1">
        <v>0.24</v>
      </c>
      <c r="W18" s="18">
        <f t="shared" si="5"/>
        <v>854.16</v>
      </c>
      <c r="X18" s="18">
        <v>0.52046000000000003</v>
      </c>
      <c r="Z18" s="1">
        <v>0.24</v>
      </c>
      <c r="AA18" s="18">
        <f t="shared" si="6"/>
        <v>891.83999999999992</v>
      </c>
      <c r="AB18" s="18">
        <v>0.33127000000000001</v>
      </c>
      <c r="AD18" s="1">
        <v>0.24</v>
      </c>
      <c r="AE18" s="18">
        <f t="shared" si="7"/>
        <v>980.64</v>
      </c>
      <c r="AF18" s="18">
        <v>0.36526999999999998</v>
      </c>
      <c r="AH18" s="1">
        <v>0.24</v>
      </c>
      <c r="AI18" s="14">
        <f t="shared" si="8"/>
        <v>1067.76</v>
      </c>
      <c r="AJ18" s="18">
        <v>0.39849000000000001</v>
      </c>
    </row>
    <row r="19" spans="2:36" x14ac:dyDescent="0.25">
      <c r="B19" s="1">
        <v>0.39029999999999998</v>
      </c>
      <c r="C19" s="18">
        <f t="shared" si="0"/>
        <v>742.74090000000001</v>
      </c>
      <c r="D19" s="18">
        <v>0.98782000000000003</v>
      </c>
      <c r="F19" s="1">
        <v>0.39029999999999998</v>
      </c>
      <c r="G19" s="14">
        <f t="shared" si="1"/>
        <v>882.07799999999997</v>
      </c>
      <c r="H19" s="18">
        <v>1.2253000000000001</v>
      </c>
      <c r="J19" s="1">
        <v>0.39029999999999998</v>
      </c>
      <c r="K19" s="18">
        <f t="shared" si="2"/>
        <v>960.91859999999997</v>
      </c>
      <c r="L19" s="18">
        <v>1.3678999999999999</v>
      </c>
      <c r="N19" s="1">
        <v>0.39029999999999998</v>
      </c>
      <c r="O19" s="14">
        <f t="shared" si="3"/>
        <v>1100.2556999999999</v>
      </c>
      <c r="P19" s="18">
        <v>0.7006</v>
      </c>
      <c r="R19" s="1">
        <v>0.26</v>
      </c>
      <c r="S19" s="18">
        <f t="shared" si="4"/>
        <v>829.92000000000007</v>
      </c>
      <c r="T19" s="18">
        <v>0.50590999999999997</v>
      </c>
      <c r="V19" s="1">
        <v>0.26</v>
      </c>
      <c r="W19" s="18">
        <f t="shared" si="5"/>
        <v>925.34</v>
      </c>
      <c r="X19" s="18">
        <v>0.56976000000000004</v>
      </c>
      <c r="Z19" s="1">
        <v>0.26</v>
      </c>
      <c r="AA19" s="18">
        <f t="shared" si="6"/>
        <v>966.16000000000008</v>
      </c>
      <c r="AB19" s="18">
        <v>0.36115999999999998</v>
      </c>
      <c r="AD19" s="1">
        <v>0.26</v>
      </c>
      <c r="AE19" s="18">
        <f t="shared" si="7"/>
        <v>1062.3600000000001</v>
      </c>
      <c r="AF19" s="18">
        <v>0.39850999999999998</v>
      </c>
      <c r="AH19" s="1">
        <v>0.26</v>
      </c>
      <c r="AI19" s="14">
        <f t="shared" si="8"/>
        <v>1156.74</v>
      </c>
      <c r="AJ19" s="18">
        <v>0.43506</v>
      </c>
    </row>
    <row r="20" spans="2:36" x14ac:dyDescent="0.25">
      <c r="B20" s="1">
        <v>0.42030000000000001</v>
      </c>
      <c r="C20" s="18">
        <f t="shared" si="0"/>
        <v>799.83090000000004</v>
      </c>
      <c r="D20" s="18">
        <v>1.0838000000000001</v>
      </c>
      <c r="F20" s="1">
        <v>0.42030000000000001</v>
      </c>
      <c r="G20" s="14">
        <f t="shared" si="1"/>
        <v>949.87800000000004</v>
      </c>
      <c r="H20" s="18">
        <v>1.3507</v>
      </c>
      <c r="J20" s="1">
        <v>0.42030000000000001</v>
      </c>
      <c r="K20" s="18">
        <f t="shared" si="2"/>
        <v>1034.7786000000001</v>
      </c>
      <c r="L20" s="18">
        <v>1.5121</v>
      </c>
      <c r="N20" s="1">
        <v>0.42030000000000001</v>
      </c>
      <c r="O20" s="14">
        <f t="shared" si="3"/>
        <v>1184.8257000000001</v>
      </c>
      <c r="P20" s="18">
        <v>0.76424000000000003</v>
      </c>
      <c r="R20" s="1">
        <v>0.28000000000000003</v>
      </c>
      <c r="S20" s="18">
        <f t="shared" si="4"/>
        <v>893.7600000000001</v>
      </c>
      <c r="T20" s="18">
        <v>0.54991999999999996</v>
      </c>
      <c r="V20" s="1">
        <v>0.28000000000000003</v>
      </c>
      <c r="W20" s="18">
        <f t="shared" si="5"/>
        <v>996.5200000000001</v>
      </c>
      <c r="X20" s="18">
        <v>0.62009999999999998</v>
      </c>
      <c r="Z20" s="1">
        <v>0.28000000000000003</v>
      </c>
      <c r="AA20" s="18">
        <f t="shared" si="6"/>
        <v>1040.48</v>
      </c>
      <c r="AB20" s="18">
        <v>0.39143</v>
      </c>
      <c r="AD20" s="1">
        <v>0.28000000000000003</v>
      </c>
      <c r="AE20" s="18">
        <f t="shared" si="7"/>
        <v>1144.0800000000002</v>
      </c>
      <c r="AF20" s="18">
        <v>0.43221999999999999</v>
      </c>
      <c r="AH20" s="1">
        <v>0.28000000000000003</v>
      </c>
      <c r="AI20" s="14">
        <f t="shared" si="8"/>
        <v>1245.72</v>
      </c>
      <c r="AJ20" s="18">
        <v>0.47220000000000001</v>
      </c>
    </row>
    <row r="21" spans="2:36" x14ac:dyDescent="0.25">
      <c r="B21" s="1">
        <v>0.45029999999999998</v>
      </c>
      <c r="C21" s="18">
        <f t="shared" si="0"/>
        <v>856.92089999999996</v>
      </c>
      <c r="D21" s="18">
        <v>1.1836</v>
      </c>
      <c r="F21" s="1">
        <v>0.45029999999999998</v>
      </c>
      <c r="G21" s="14">
        <f t="shared" si="1"/>
        <v>1017.678</v>
      </c>
      <c r="H21" s="18">
        <v>1.4821</v>
      </c>
      <c r="J21" s="1">
        <v>0.45029999999999998</v>
      </c>
      <c r="K21" s="18">
        <f t="shared" si="2"/>
        <v>1108.6386</v>
      </c>
      <c r="L21" s="18">
        <v>1.6642999999999999</v>
      </c>
      <c r="N21" s="1">
        <v>0.45029999999999998</v>
      </c>
      <c r="O21" s="14">
        <f t="shared" si="3"/>
        <v>1269.3957</v>
      </c>
      <c r="P21" s="18">
        <v>0.82955999999999996</v>
      </c>
      <c r="R21" s="1">
        <v>0.3</v>
      </c>
      <c r="S21" s="18">
        <f t="shared" si="4"/>
        <v>957.59999999999991</v>
      </c>
      <c r="T21" s="18">
        <v>0.59477999999999998</v>
      </c>
      <c r="V21" s="1">
        <v>0.3</v>
      </c>
      <c r="W21" s="18">
        <f t="shared" si="5"/>
        <v>1067.7</v>
      </c>
      <c r="X21" s="18">
        <v>0.67154000000000003</v>
      </c>
      <c r="Z21" s="1">
        <v>0.3</v>
      </c>
      <c r="AA21" s="18">
        <f t="shared" si="6"/>
        <v>1114.8</v>
      </c>
      <c r="AB21" s="18">
        <v>0.42209999999999998</v>
      </c>
      <c r="AD21" s="1">
        <v>0.3</v>
      </c>
      <c r="AE21" s="18">
        <f t="shared" si="7"/>
        <v>1225.8</v>
      </c>
      <c r="AF21" s="18">
        <v>0.46642</v>
      </c>
      <c r="AH21" s="1">
        <v>0.3</v>
      </c>
      <c r="AI21" s="14">
        <f t="shared" si="8"/>
        <v>1334.7</v>
      </c>
      <c r="AJ21" s="18">
        <v>0.50993999999999995</v>
      </c>
    </row>
    <row r="22" spans="2:36" x14ac:dyDescent="0.25">
      <c r="B22" s="1">
        <v>0.4803</v>
      </c>
      <c r="C22" s="18">
        <f t="shared" si="0"/>
        <v>914.01089999999999</v>
      </c>
      <c r="D22" s="18">
        <v>1.2871999999999999</v>
      </c>
      <c r="F22" s="1">
        <v>0.4803</v>
      </c>
      <c r="G22" s="14">
        <f t="shared" si="1"/>
        <v>1085.4780000000001</v>
      </c>
      <c r="H22" s="18">
        <v>1.6201000000000001</v>
      </c>
      <c r="J22" s="1">
        <v>0.4803</v>
      </c>
      <c r="K22" s="18">
        <f t="shared" si="2"/>
        <v>1182.4986000000001</v>
      </c>
      <c r="L22" s="18">
        <v>1.825</v>
      </c>
      <c r="N22" s="1">
        <v>0.4803</v>
      </c>
      <c r="O22" s="14">
        <f t="shared" si="3"/>
        <v>1353.9657</v>
      </c>
      <c r="P22" s="18">
        <v>0.89661999999999997</v>
      </c>
      <c r="R22" s="1">
        <v>0.32</v>
      </c>
      <c r="S22" s="18">
        <f t="shared" si="4"/>
        <v>1021.44</v>
      </c>
      <c r="T22" s="18">
        <v>0.64049</v>
      </c>
      <c r="V22" s="1">
        <v>0.32</v>
      </c>
      <c r="W22" s="18">
        <f t="shared" si="5"/>
        <v>1138.8800000000001</v>
      </c>
      <c r="X22" s="18">
        <v>0.72409000000000001</v>
      </c>
      <c r="Z22" s="1">
        <v>0.32</v>
      </c>
      <c r="AA22" s="18">
        <f t="shared" si="6"/>
        <v>1189.1200000000001</v>
      </c>
      <c r="AB22" s="18">
        <v>0.45316000000000001</v>
      </c>
      <c r="AD22" s="1">
        <v>0.32</v>
      </c>
      <c r="AE22" s="18">
        <f t="shared" si="7"/>
        <v>1307.52</v>
      </c>
      <c r="AF22" s="18">
        <v>0.50112000000000001</v>
      </c>
      <c r="AH22" s="1">
        <v>0.32</v>
      </c>
      <c r="AI22" s="14">
        <f t="shared" si="8"/>
        <v>1423.68</v>
      </c>
      <c r="AJ22" s="18">
        <v>0.54827999999999999</v>
      </c>
    </row>
    <row r="23" spans="2:36" x14ac:dyDescent="0.25">
      <c r="B23" s="1">
        <v>0.51029999999999998</v>
      </c>
      <c r="C23" s="18">
        <f t="shared" si="0"/>
        <v>971.10089999999991</v>
      </c>
      <c r="D23" s="18">
        <v>1.3951</v>
      </c>
      <c r="F23" s="1">
        <v>0.51029999999999998</v>
      </c>
      <c r="G23" s="14">
        <f t="shared" si="1"/>
        <v>1153.278</v>
      </c>
      <c r="H23" s="18">
        <v>1.7652000000000001</v>
      </c>
      <c r="J23" s="1">
        <v>0.51029999999999998</v>
      </c>
      <c r="K23" s="18">
        <f t="shared" si="2"/>
        <v>1256.3586</v>
      </c>
      <c r="L23" s="18">
        <v>1.9950000000000001</v>
      </c>
      <c r="N23" s="1">
        <v>0.51029999999999998</v>
      </c>
      <c r="O23" s="14">
        <f t="shared" si="3"/>
        <v>1438.5356999999999</v>
      </c>
      <c r="P23" s="18">
        <v>0.96550999999999998</v>
      </c>
      <c r="R23" s="1">
        <v>0.34</v>
      </c>
      <c r="S23" s="18">
        <f t="shared" si="4"/>
        <v>1085.28</v>
      </c>
      <c r="T23" s="18">
        <v>0.68708999999999998</v>
      </c>
      <c r="V23" s="1">
        <v>0.34</v>
      </c>
      <c r="W23" s="18">
        <f t="shared" si="5"/>
        <v>1210.0600000000002</v>
      </c>
      <c r="X23" s="18">
        <v>0.77781</v>
      </c>
      <c r="Z23" s="1">
        <v>0.34</v>
      </c>
      <c r="AA23" s="18">
        <f t="shared" si="6"/>
        <v>1263.44</v>
      </c>
      <c r="AB23" s="18">
        <v>0.48463000000000001</v>
      </c>
      <c r="AD23" s="1">
        <v>0.34</v>
      </c>
      <c r="AE23" s="18">
        <f t="shared" si="7"/>
        <v>1389.24</v>
      </c>
      <c r="AF23" s="18">
        <v>0.53632000000000002</v>
      </c>
      <c r="AH23" s="1">
        <v>0.34</v>
      </c>
      <c r="AI23" s="14">
        <f t="shared" si="8"/>
        <v>1512.66</v>
      </c>
      <c r="AJ23" s="18">
        <v>0.58723999999999998</v>
      </c>
    </row>
    <row r="24" spans="2:36" x14ac:dyDescent="0.25">
      <c r="B24" s="1">
        <v>0.5403</v>
      </c>
      <c r="C24" s="18">
        <f t="shared" si="0"/>
        <v>1028.1909000000001</v>
      </c>
      <c r="D24" s="18">
        <v>1.5073000000000001</v>
      </c>
      <c r="F24" s="1">
        <v>0.5403</v>
      </c>
      <c r="G24" s="14">
        <f t="shared" si="1"/>
        <v>1221.078</v>
      </c>
      <c r="H24" s="18">
        <v>1.9177999999999999</v>
      </c>
      <c r="J24" s="1">
        <v>0.5403</v>
      </c>
      <c r="K24" s="18">
        <f t="shared" si="2"/>
        <v>1330.2185999999999</v>
      </c>
      <c r="L24" s="18">
        <v>2.1751999999999998</v>
      </c>
      <c r="N24" s="1">
        <v>0.5403</v>
      </c>
      <c r="O24" s="14">
        <f t="shared" si="3"/>
        <v>1523.1057000000001</v>
      </c>
      <c r="P24" s="18">
        <v>1.0363</v>
      </c>
      <c r="R24" s="1">
        <v>0.36</v>
      </c>
      <c r="S24" s="18">
        <f t="shared" si="4"/>
        <v>1149.1199999999999</v>
      </c>
      <c r="T24" s="18">
        <v>0.73460000000000003</v>
      </c>
      <c r="V24" s="1">
        <v>0.36</v>
      </c>
      <c r="W24" s="18">
        <f t="shared" si="5"/>
        <v>1281.24</v>
      </c>
      <c r="X24" s="18">
        <v>0.83272000000000002</v>
      </c>
      <c r="Z24" s="1">
        <v>0.36</v>
      </c>
      <c r="AA24" s="18">
        <f t="shared" si="6"/>
        <v>1337.76</v>
      </c>
      <c r="AB24" s="18">
        <v>0.51651999999999998</v>
      </c>
      <c r="AD24" s="1">
        <v>0.36</v>
      </c>
      <c r="AE24" s="18">
        <f t="shared" si="7"/>
        <v>1470.96</v>
      </c>
      <c r="AF24" s="18">
        <v>0.57203999999999999</v>
      </c>
      <c r="AH24" s="1">
        <v>0.36</v>
      </c>
      <c r="AI24" s="14">
        <f t="shared" si="8"/>
        <v>1601.6399999999999</v>
      </c>
      <c r="AJ24" s="18">
        <v>0.62683999999999995</v>
      </c>
    </row>
    <row r="25" spans="2:36" x14ac:dyDescent="0.25">
      <c r="B25" s="1">
        <v>0.57030000000000003</v>
      </c>
      <c r="C25" s="18">
        <f t="shared" si="0"/>
        <v>1085.2809</v>
      </c>
      <c r="D25" s="18">
        <v>1.6243000000000001</v>
      </c>
      <c r="F25" s="1">
        <v>0.57030000000000003</v>
      </c>
      <c r="G25" s="14">
        <f t="shared" si="1"/>
        <v>1288.8780000000002</v>
      </c>
      <c r="H25" s="18">
        <v>2.0787</v>
      </c>
      <c r="J25" s="1">
        <v>0.57030000000000003</v>
      </c>
      <c r="K25" s="18">
        <f t="shared" si="2"/>
        <v>1404.0786000000001</v>
      </c>
      <c r="L25" s="18">
        <v>2.3664999999999998</v>
      </c>
      <c r="N25" s="1">
        <v>0.57030000000000003</v>
      </c>
      <c r="O25" s="14">
        <f t="shared" si="3"/>
        <v>1607.6757</v>
      </c>
      <c r="P25" s="18">
        <v>1.1091</v>
      </c>
      <c r="R25" s="1">
        <v>0.38</v>
      </c>
      <c r="S25" s="18">
        <f t="shared" si="4"/>
        <v>1212.96</v>
      </c>
      <c r="T25" s="18">
        <v>0.78305000000000002</v>
      </c>
      <c r="V25" s="1">
        <v>0.38</v>
      </c>
      <c r="W25" s="18">
        <f t="shared" si="5"/>
        <v>1352.42</v>
      </c>
      <c r="X25" s="18">
        <v>0.88888</v>
      </c>
      <c r="Z25" s="1">
        <v>0.38</v>
      </c>
      <c r="AA25" s="18">
        <f t="shared" si="6"/>
        <v>1412.08</v>
      </c>
      <c r="AB25" s="18">
        <v>0.54883999999999999</v>
      </c>
      <c r="AD25" s="1">
        <v>0.38</v>
      </c>
      <c r="AE25" s="18">
        <f t="shared" si="7"/>
        <v>1552.68</v>
      </c>
      <c r="AF25" s="18">
        <v>0.60829999999999995</v>
      </c>
      <c r="AH25" s="1">
        <v>0.38</v>
      </c>
      <c r="AI25" s="14">
        <f t="shared" si="8"/>
        <v>1690.6200000000001</v>
      </c>
      <c r="AJ25" s="18">
        <v>0.66708999999999996</v>
      </c>
    </row>
    <row r="26" spans="2:36" x14ac:dyDescent="0.25">
      <c r="B26" s="1">
        <v>0.60029999999999994</v>
      </c>
      <c r="C26" s="18">
        <f t="shared" si="0"/>
        <v>1142.3708999999999</v>
      </c>
      <c r="D26" s="18">
        <v>1.7463</v>
      </c>
      <c r="F26" s="1">
        <v>0.60029999999999994</v>
      </c>
      <c r="G26" s="14">
        <f t="shared" si="1"/>
        <v>1356.6779999999999</v>
      </c>
      <c r="H26" s="18">
        <v>2.2484999999999999</v>
      </c>
      <c r="J26" s="1">
        <v>0.60029999999999994</v>
      </c>
      <c r="K26" s="18">
        <f t="shared" si="2"/>
        <v>1477.9386</v>
      </c>
      <c r="L26" s="18">
        <v>2.5699000000000001</v>
      </c>
      <c r="N26" s="1">
        <v>0.60029999999999994</v>
      </c>
      <c r="O26" s="14">
        <f t="shared" si="3"/>
        <v>1692.2456999999999</v>
      </c>
      <c r="P26" s="18">
        <v>1.1839</v>
      </c>
      <c r="R26" s="1">
        <v>0.4</v>
      </c>
      <c r="S26" s="18">
        <f t="shared" si="4"/>
        <v>1276.8000000000002</v>
      </c>
      <c r="T26" s="18">
        <v>0.83245999999999998</v>
      </c>
      <c r="V26" s="1">
        <v>0.4</v>
      </c>
      <c r="W26" s="18">
        <f t="shared" si="5"/>
        <v>1423.6000000000001</v>
      </c>
      <c r="X26" s="18">
        <v>0.94630999999999998</v>
      </c>
      <c r="Z26" s="1">
        <v>0.4</v>
      </c>
      <c r="AA26" s="18">
        <f t="shared" si="6"/>
        <v>1486.4</v>
      </c>
      <c r="AB26" s="18">
        <v>0.58157999999999999</v>
      </c>
      <c r="AD26" s="1">
        <v>0.4</v>
      </c>
      <c r="AE26" s="18">
        <f t="shared" si="7"/>
        <v>1634.4</v>
      </c>
      <c r="AF26" s="18">
        <v>0.64510000000000001</v>
      </c>
      <c r="AH26" s="1">
        <v>0.4</v>
      </c>
      <c r="AI26" s="14">
        <f t="shared" si="8"/>
        <v>1779.6000000000001</v>
      </c>
      <c r="AJ26" s="18">
        <v>0.70799999999999996</v>
      </c>
    </row>
    <row r="27" spans="2:36" x14ac:dyDescent="0.25">
      <c r="B27" s="1">
        <v>0.63029999999999997</v>
      </c>
      <c r="C27" s="18">
        <f t="shared" si="0"/>
        <v>1199.4609</v>
      </c>
      <c r="D27" s="18">
        <v>1.8735999999999999</v>
      </c>
      <c r="F27" s="1">
        <v>0.63029999999999997</v>
      </c>
      <c r="G27" s="14">
        <f t="shared" si="1"/>
        <v>1424.4779999999998</v>
      </c>
      <c r="H27" s="18">
        <v>2.4279000000000002</v>
      </c>
      <c r="J27" s="1">
        <v>0.63029999999999997</v>
      </c>
      <c r="K27" s="18">
        <f t="shared" si="2"/>
        <v>1551.7985999999999</v>
      </c>
      <c r="L27" s="18">
        <v>2.7867000000000002</v>
      </c>
      <c r="N27" s="1">
        <v>0.63029999999999997</v>
      </c>
      <c r="O27" s="14">
        <f t="shared" si="3"/>
        <v>1776.8156999999999</v>
      </c>
      <c r="P27" s="18">
        <v>1.2608999999999999</v>
      </c>
      <c r="R27" s="1">
        <v>0.42</v>
      </c>
      <c r="S27" s="18">
        <f t="shared" si="4"/>
        <v>1340.6399999999999</v>
      </c>
      <c r="T27" s="18">
        <v>0.88288</v>
      </c>
      <c r="V27" s="1">
        <v>0.42</v>
      </c>
      <c r="W27" s="18">
        <f t="shared" si="5"/>
        <v>1494.78</v>
      </c>
      <c r="X27" s="18">
        <v>1.0051000000000001</v>
      </c>
      <c r="Z27" s="1">
        <v>0.42</v>
      </c>
      <c r="AA27" s="18">
        <f t="shared" si="6"/>
        <v>1560.72</v>
      </c>
      <c r="AB27" s="18">
        <v>0.61477999999999999</v>
      </c>
      <c r="AD27" s="1">
        <v>0.42</v>
      </c>
      <c r="AE27" s="18">
        <f t="shared" si="7"/>
        <v>1716.12</v>
      </c>
      <c r="AF27" s="18">
        <v>0.68245</v>
      </c>
      <c r="AH27" s="1">
        <v>0.42</v>
      </c>
      <c r="AI27" s="14">
        <f t="shared" si="8"/>
        <v>1868.58</v>
      </c>
      <c r="AJ27" s="18">
        <v>0.74961</v>
      </c>
    </row>
    <row r="28" spans="2:36" x14ac:dyDescent="0.25">
      <c r="B28" s="1">
        <v>0.6603</v>
      </c>
      <c r="C28" s="18">
        <f t="shared" si="0"/>
        <v>1256.5509</v>
      </c>
      <c r="D28" s="18">
        <v>2.0066000000000002</v>
      </c>
      <c r="F28" s="1">
        <v>0.6603</v>
      </c>
      <c r="G28" s="14">
        <f t="shared" si="1"/>
        <v>1492.278</v>
      </c>
      <c r="H28" s="18">
        <v>2.6179000000000001</v>
      </c>
      <c r="J28" s="1">
        <v>0.6603</v>
      </c>
      <c r="K28" s="18">
        <f t="shared" si="2"/>
        <v>1625.6586</v>
      </c>
      <c r="L28" s="18">
        <v>3.0182000000000002</v>
      </c>
      <c r="N28" s="1">
        <v>0.6603</v>
      </c>
      <c r="O28" s="14">
        <f t="shared" si="3"/>
        <v>1861.3857</v>
      </c>
      <c r="P28" s="18">
        <v>1.3401000000000001</v>
      </c>
      <c r="R28" s="1">
        <v>0.44</v>
      </c>
      <c r="S28" s="18">
        <f t="shared" si="4"/>
        <v>1404.48</v>
      </c>
      <c r="T28" s="18">
        <v>0.93432000000000004</v>
      </c>
      <c r="V28" s="1">
        <v>0.44</v>
      </c>
      <c r="W28" s="18">
        <f t="shared" si="5"/>
        <v>1565.96</v>
      </c>
      <c r="X28" s="18">
        <v>1.0651999999999999</v>
      </c>
      <c r="Z28" s="1">
        <v>0.44</v>
      </c>
      <c r="AA28" s="18">
        <f t="shared" si="6"/>
        <v>1635.04</v>
      </c>
      <c r="AB28" s="18">
        <v>0.64842</v>
      </c>
      <c r="AD28" s="1">
        <v>0.44</v>
      </c>
      <c r="AE28" s="18">
        <f t="shared" si="7"/>
        <v>1797.84</v>
      </c>
      <c r="AF28" s="18">
        <v>0.72038000000000002</v>
      </c>
      <c r="AH28" s="1">
        <v>0.44</v>
      </c>
      <c r="AI28" s="14">
        <f t="shared" si="8"/>
        <v>1957.56</v>
      </c>
      <c r="AJ28" s="18">
        <v>0.79191999999999996</v>
      </c>
    </row>
    <row r="29" spans="2:36" x14ac:dyDescent="0.25">
      <c r="B29" s="1">
        <v>0.69030000000000002</v>
      </c>
      <c r="C29" s="18">
        <f t="shared" si="0"/>
        <v>1313.6409000000001</v>
      </c>
      <c r="D29" s="18">
        <v>2.1457000000000002</v>
      </c>
      <c r="F29" s="1">
        <v>0.69030000000000002</v>
      </c>
      <c r="G29" s="14">
        <f t="shared" si="1"/>
        <v>1560.078</v>
      </c>
      <c r="H29" s="18">
        <v>2.8193999999999999</v>
      </c>
      <c r="J29" s="1">
        <v>0.69030000000000002</v>
      </c>
      <c r="K29" s="18">
        <f t="shared" si="2"/>
        <v>1699.5186000000001</v>
      </c>
      <c r="L29" s="18">
        <v>3.266</v>
      </c>
      <c r="N29" s="1">
        <v>0.69030000000000002</v>
      </c>
      <c r="O29" s="14">
        <f t="shared" si="3"/>
        <v>1945.9557</v>
      </c>
      <c r="P29" s="18">
        <v>1.4217</v>
      </c>
      <c r="R29" s="1">
        <v>0.46</v>
      </c>
      <c r="S29" s="18">
        <f t="shared" si="4"/>
        <v>1468.3200000000002</v>
      </c>
      <c r="T29" s="18">
        <v>0.98682000000000003</v>
      </c>
      <c r="V29" s="1">
        <v>0.46</v>
      </c>
      <c r="W29" s="18">
        <f t="shared" si="5"/>
        <v>1637.14</v>
      </c>
      <c r="X29" s="18">
        <v>1.1268</v>
      </c>
      <c r="Z29" s="1">
        <v>0.46</v>
      </c>
      <c r="AA29" s="18">
        <f t="shared" si="6"/>
        <v>1709.3600000000001</v>
      </c>
      <c r="AB29" s="18">
        <v>0.68252999999999997</v>
      </c>
      <c r="AD29" s="1">
        <v>0.46</v>
      </c>
      <c r="AE29" s="18">
        <f t="shared" si="7"/>
        <v>1879.5600000000002</v>
      </c>
      <c r="AF29" s="18">
        <v>0.75888999999999995</v>
      </c>
      <c r="AH29" s="1">
        <v>0.46</v>
      </c>
      <c r="AI29" s="14">
        <f t="shared" si="8"/>
        <v>2046.5400000000002</v>
      </c>
      <c r="AJ29" s="18">
        <v>0.83494999999999997</v>
      </c>
    </row>
    <row r="30" spans="2:36" x14ac:dyDescent="0.25">
      <c r="B30" s="1">
        <v>0.72030000000000005</v>
      </c>
      <c r="C30" s="18">
        <f t="shared" si="0"/>
        <v>1370.7309</v>
      </c>
      <c r="D30" s="18">
        <v>2.2913999999999999</v>
      </c>
      <c r="F30" s="1">
        <v>0.72030000000000005</v>
      </c>
      <c r="G30" s="14">
        <f t="shared" si="1"/>
        <v>1627.8780000000002</v>
      </c>
      <c r="H30" s="18">
        <v>3.0335000000000001</v>
      </c>
      <c r="J30" s="1">
        <v>0.72030000000000005</v>
      </c>
      <c r="K30" s="18">
        <f t="shared" si="2"/>
        <v>1773.3786000000002</v>
      </c>
      <c r="L30" s="18">
        <v>3.5318999999999998</v>
      </c>
      <c r="N30" s="1">
        <v>0.72030000000000005</v>
      </c>
      <c r="O30" s="14">
        <f t="shared" si="3"/>
        <v>2030.5257000000001</v>
      </c>
      <c r="P30" s="18">
        <v>1.5058</v>
      </c>
      <c r="R30" s="1">
        <v>0.48</v>
      </c>
      <c r="S30" s="18">
        <f t="shared" si="4"/>
        <v>1532.1599999999999</v>
      </c>
      <c r="T30" s="18">
        <v>1.0404</v>
      </c>
      <c r="V30" s="1">
        <v>0.48</v>
      </c>
      <c r="W30" s="18">
        <f t="shared" si="5"/>
        <v>1708.32</v>
      </c>
      <c r="X30" s="18">
        <v>1.1898</v>
      </c>
      <c r="Z30" s="1">
        <v>0.48</v>
      </c>
      <c r="AA30" s="18">
        <f t="shared" si="6"/>
        <v>1783.6799999999998</v>
      </c>
      <c r="AB30" s="18">
        <v>0.71709999999999996</v>
      </c>
      <c r="AD30" s="1">
        <v>0.48</v>
      </c>
      <c r="AE30" s="18">
        <f t="shared" si="7"/>
        <v>1961.28</v>
      </c>
      <c r="AF30" s="18">
        <v>0.79800000000000004</v>
      </c>
      <c r="AH30" s="1">
        <v>0.48</v>
      </c>
      <c r="AI30" s="14">
        <f t="shared" si="8"/>
        <v>2135.52</v>
      </c>
      <c r="AJ30" s="18">
        <v>0.87873000000000001</v>
      </c>
    </row>
    <row r="31" spans="2:36" x14ac:dyDescent="0.25">
      <c r="B31" s="1">
        <v>0.75029999999999997</v>
      </c>
      <c r="C31" s="18">
        <f t="shared" si="0"/>
        <v>1427.8208999999999</v>
      </c>
      <c r="D31" s="18">
        <v>2.4441000000000002</v>
      </c>
      <c r="F31" s="1">
        <v>0.75029999999999997</v>
      </c>
      <c r="G31" s="14">
        <f t="shared" si="1"/>
        <v>1695.6779999999999</v>
      </c>
      <c r="H31" s="18">
        <v>3.2614000000000001</v>
      </c>
      <c r="J31" s="1">
        <v>0.75029999999999997</v>
      </c>
      <c r="K31" s="18">
        <f t="shared" si="2"/>
        <v>1847.2385999999999</v>
      </c>
      <c r="L31" s="18">
        <v>3.8178999999999998</v>
      </c>
      <c r="N31" s="1">
        <v>0.75029999999999997</v>
      </c>
      <c r="O31" s="14">
        <f t="shared" si="3"/>
        <v>2115.0956999999999</v>
      </c>
      <c r="P31" s="18">
        <v>1.5924</v>
      </c>
      <c r="R31" s="1">
        <v>0.5</v>
      </c>
      <c r="S31" s="18">
        <f t="shared" si="4"/>
        <v>1596</v>
      </c>
      <c r="T31" s="18">
        <v>1.0952</v>
      </c>
      <c r="V31" s="1">
        <v>0.5</v>
      </c>
      <c r="W31" s="18">
        <f t="shared" si="5"/>
        <v>1779.5</v>
      </c>
      <c r="X31" s="18">
        <v>1.2544</v>
      </c>
      <c r="Z31" s="1">
        <v>0.5</v>
      </c>
      <c r="AA31" s="18">
        <f t="shared" si="6"/>
        <v>1858</v>
      </c>
      <c r="AB31" s="18">
        <v>0.75217000000000001</v>
      </c>
      <c r="AD31" s="1">
        <v>0.5</v>
      </c>
      <c r="AE31" s="18">
        <f t="shared" si="7"/>
        <v>2043</v>
      </c>
      <c r="AF31" s="18">
        <v>0.83772000000000002</v>
      </c>
      <c r="AH31" s="1">
        <v>0.5</v>
      </c>
      <c r="AI31" s="14">
        <f t="shared" si="8"/>
        <v>2224.5</v>
      </c>
      <c r="AJ31" s="18">
        <v>0.92327000000000004</v>
      </c>
    </row>
    <row r="32" spans="2:36" x14ac:dyDescent="0.25">
      <c r="B32" s="1">
        <v>0.78029999999999999</v>
      </c>
      <c r="C32" s="18">
        <f t="shared" si="0"/>
        <v>1484.9109000000001</v>
      </c>
      <c r="D32" s="18">
        <v>2.6042999999999998</v>
      </c>
      <c r="F32" s="1">
        <v>0.78029999999999999</v>
      </c>
      <c r="G32" s="14">
        <f t="shared" si="1"/>
        <v>1763.4780000000001</v>
      </c>
      <c r="H32" s="18">
        <v>3.5044</v>
      </c>
      <c r="J32" s="1">
        <v>0.78029999999999999</v>
      </c>
      <c r="K32" s="18">
        <f t="shared" si="2"/>
        <v>1921.0986</v>
      </c>
      <c r="L32" s="18">
        <v>4.1265000000000001</v>
      </c>
      <c r="N32" s="1">
        <v>0.78029999999999999</v>
      </c>
      <c r="O32" s="14">
        <f t="shared" si="3"/>
        <v>2199.6657</v>
      </c>
      <c r="P32" s="18">
        <v>1.6818</v>
      </c>
      <c r="R32" s="1">
        <v>0.52</v>
      </c>
      <c r="S32" s="18">
        <f t="shared" si="4"/>
        <v>1659.8400000000001</v>
      </c>
      <c r="T32" s="18">
        <v>1.151</v>
      </c>
      <c r="V32" s="1">
        <v>0.52</v>
      </c>
      <c r="W32" s="18">
        <f t="shared" si="5"/>
        <v>1850.68</v>
      </c>
      <c r="X32" s="18">
        <v>1.3206</v>
      </c>
      <c r="Z32" s="1">
        <v>0.52</v>
      </c>
      <c r="AA32" s="18">
        <f t="shared" si="6"/>
        <v>1932.3200000000002</v>
      </c>
      <c r="AB32" s="18">
        <v>0.78771999999999998</v>
      </c>
      <c r="AD32" s="1">
        <v>0.52</v>
      </c>
      <c r="AE32" s="18">
        <f t="shared" si="7"/>
        <v>2124.7200000000003</v>
      </c>
      <c r="AF32" s="18">
        <v>0.87807000000000002</v>
      </c>
      <c r="AH32" s="1">
        <v>0.52</v>
      </c>
      <c r="AI32" s="14">
        <f t="shared" si="8"/>
        <v>2313.48</v>
      </c>
      <c r="AJ32" s="18">
        <v>0.96858999999999995</v>
      </c>
    </row>
    <row r="33" spans="2:36" x14ac:dyDescent="0.25">
      <c r="B33" s="1">
        <v>0.81030000000000002</v>
      </c>
      <c r="C33" s="18">
        <f t="shared" si="0"/>
        <v>1542.0009</v>
      </c>
      <c r="D33" s="18">
        <v>2.7726000000000002</v>
      </c>
      <c r="F33" s="1">
        <v>0.81030000000000002</v>
      </c>
      <c r="G33" s="14">
        <f t="shared" si="1"/>
        <v>1831.278</v>
      </c>
      <c r="H33" s="18">
        <v>3.7642000000000002</v>
      </c>
      <c r="J33" s="1">
        <v>0.81030000000000002</v>
      </c>
      <c r="K33" s="18">
        <f t="shared" si="2"/>
        <v>1994.9586000000002</v>
      </c>
      <c r="L33" s="18">
        <v>4.4603000000000002</v>
      </c>
      <c r="N33" s="1">
        <v>0.81030000000000002</v>
      </c>
      <c r="O33" s="14">
        <f t="shared" si="3"/>
        <v>2284.2357000000002</v>
      </c>
      <c r="P33" s="18">
        <v>1.774</v>
      </c>
      <c r="R33" s="1">
        <v>0.54</v>
      </c>
      <c r="S33" s="18">
        <f t="shared" si="4"/>
        <v>1723.68</v>
      </c>
      <c r="T33" s="18">
        <v>1.2081999999999999</v>
      </c>
      <c r="V33" s="1">
        <v>0.54</v>
      </c>
      <c r="W33" s="18">
        <f t="shared" si="5"/>
        <v>1921.8600000000001</v>
      </c>
      <c r="X33" s="18">
        <v>1.3884000000000001</v>
      </c>
      <c r="Z33" s="1">
        <v>0.54</v>
      </c>
      <c r="AA33" s="18">
        <f t="shared" si="6"/>
        <v>2006.64</v>
      </c>
      <c r="AB33" s="18">
        <v>0.82377999999999996</v>
      </c>
      <c r="AD33" s="1">
        <v>0.54</v>
      </c>
      <c r="AE33" s="18">
        <f t="shared" si="7"/>
        <v>2206.44</v>
      </c>
      <c r="AF33" s="18">
        <v>0.91907000000000005</v>
      </c>
      <c r="AH33" s="1">
        <v>0.54</v>
      </c>
      <c r="AI33" s="14">
        <f t="shared" si="8"/>
        <v>2402.46</v>
      </c>
      <c r="AJ33" s="18">
        <v>1.0146999999999999</v>
      </c>
    </row>
    <row r="34" spans="2:36" x14ac:dyDescent="0.25">
      <c r="B34" s="1">
        <v>0.84030000000000005</v>
      </c>
      <c r="C34" s="18">
        <f t="shared" si="0"/>
        <v>1599.0909000000001</v>
      </c>
      <c r="D34" s="18">
        <v>2.9496000000000002</v>
      </c>
      <c r="F34" s="1">
        <v>0.84030000000000005</v>
      </c>
      <c r="G34" s="14">
        <f t="shared" si="1"/>
        <v>1899.0780000000002</v>
      </c>
      <c r="H34" s="18">
        <v>4.0426000000000002</v>
      </c>
      <c r="J34" s="1">
        <v>0.84030000000000005</v>
      </c>
      <c r="K34" s="18">
        <f t="shared" si="2"/>
        <v>2068.8186000000001</v>
      </c>
      <c r="L34" s="18">
        <v>4.8227000000000002</v>
      </c>
      <c r="N34" s="1">
        <v>0.84030000000000005</v>
      </c>
      <c r="O34" s="14">
        <f t="shared" si="3"/>
        <v>2368.8057000000003</v>
      </c>
      <c r="P34" s="18">
        <v>1.8691</v>
      </c>
      <c r="R34" s="1">
        <v>0.56000000000000005</v>
      </c>
      <c r="S34" s="18">
        <f t="shared" si="4"/>
        <v>1787.5200000000002</v>
      </c>
      <c r="T34" s="18">
        <v>1.2665</v>
      </c>
      <c r="V34" s="1">
        <v>0.56000000000000005</v>
      </c>
      <c r="W34" s="18">
        <f t="shared" si="5"/>
        <v>1993.0400000000002</v>
      </c>
      <c r="X34" s="18">
        <v>1.458</v>
      </c>
      <c r="Z34" s="1">
        <v>0.56000000000000005</v>
      </c>
      <c r="AA34" s="18">
        <f t="shared" si="6"/>
        <v>2080.96</v>
      </c>
      <c r="AB34" s="18">
        <v>0.86034999999999995</v>
      </c>
      <c r="AD34" s="1">
        <v>0.56000000000000005</v>
      </c>
      <c r="AE34" s="18">
        <f t="shared" si="7"/>
        <v>2288.1600000000003</v>
      </c>
      <c r="AF34" s="18">
        <v>0.96072000000000002</v>
      </c>
      <c r="AH34" s="1">
        <v>0.56000000000000005</v>
      </c>
      <c r="AI34" s="14">
        <f t="shared" si="8"/>
        <v>2491.44</v>
      </c>
      <c r="AJ34" s="18">
        <v>1.0617000000000001</v>
      </c>
    </row>
    <row r="35" spans="2:36" x14ac:dyDescent="0.25">
      <c r="B35" s="1">
        <v>0.87029999999999996</v>
      </c>
      <c r="C35" s="18">
        <f t="shared" si="0"/>
        <v>1656.1808999999998</v>
      </c>
      <c r="D35" s="18">
        <v>3.1360999999999999</v>
      </c>
      <c r="F35" s="1">
        <v>0.87029999999999996</v>
      </c>
      <c r="G35" s="14">
        <f t="shared" si="1"/>
        <v>1966.8779999999999</v>
      </c>
      <c r="H35" s="18">
        <v>4.3415999999999997</v>
      </c>
      <c r="J35" s="1">
        <v>0.87029999999999996</v>
      </c>
      <c r="K35" s="18">
        <f t="shared" si="2"/>
        <v>2142.6785999999997</v>
      </c>
      <c r="L35" s="18">
        <v>5.2176</v>
      </c>
      <c r="N35" s="1">
        <v>0.87029999999999996</v>
      </c>
      <c r="O35" s="14">
        <f t="shared" si="3"/>
        <v>2453.3757000000001</v>
      </c>
      <c r="P35" s="18">
        <v>1.9674</v>
      </c>
      <c r="R35" s="1">
        <v>0.57999999999999996</v>
      </c>
      <c r="S35" s="18">
        <f t="shared" si="4"/>
        <v>1851.36</v>
      </c>
      <c r="T35" s="18">
        <v>1.3261000000000001</v>
      </c>
      <c r="V35" s="1">
        <v>0.57999999999999996</v>
      </c>
      <c r="W35" s="18">
        <f t="shared" si="5"/>
        <v>2064.2199999999998</v>
      </c>
      <c r="X35" s="18">
        <v>1.5293000000000001</v>
      </c>
      <c r="Z35" s="1">
        <v>0.57999999999999996</v>
      </c>
      <c r="AA35" s="18">
        <f t="shared" si="6"/>
        <v>2155.2799999999997</v>
      </c>
      <c r="AB35" s="18">
        <v>0.89744999999999997</v>
      </c>
      <c r="AD35" s="1">
        <v>0.57999999999999996</v>
      </c>
      <c r="AE35" s="18">
        <f t="shared" si="7"/>
        <v>2369.8799999999997</v>
      </c>
      <c r="AF35" s="18">
        <v>1.0029999999999999</v>
      </c>
      <c r="AH35" s="1">
        <v>0.57999999999999996</v>
      </c>
      <c r="AI35" s="14">
        <f t="shared" si="8"/>
        <v>2580.4199999999996</v>
      </c>
      <c r="AJ35" s="18">
        <v>1.1094999999999999</v>
      </c>
    </row>
    <row r="36" spans="2:36" x14ac:dyDescent="0.25">
      <c r="B36" s="1">
        <v>0.90029999999999999</v>
      </c>
      <c r="C36" s="18">
        <f t="shared" si="0"/>
        <v>1713.2709</v>
      </c>
      <c r="D36" s="18">
        <v>3.3328000000000002</v>
      </c>
      <c r="F36" s="1">
        <v>0.90029999999999999</v>
      </c>
      <c r="G36" s="14">
        <f t="shared" si="1"/>
        <v>2034.6779999999999</v>
      </c>
      <c r="H36" s="18">
        <v>4.6637000000000004</v>
      </c>
      <c r="J36" s="1">
        <v>0.90029999999999999</v>
      </c>
      <c r="K36" s="18">
        <f t="shared" si="2"/>
        <v>2216.5385999999999</v>
      </c>
      <c r="L36" s="18">
        <v>5.6494</v>
      </c>
      <c r="N36" s="1">
        <v>0.90029999999999999</v>
      </c>
      <c r="O36" s="14">
        <f t="shared" si="3"/>
        <v>2537.9456999999998</v>
      </c>
      <c r="P36" s="18">
        <v>2.0689000000000002</v>
      </c>
      <c r="R36" s="1">
        <v>0.6</v>
      </c>
      <c r="S36" s="18">
        <f t="shared" si="4"/>
        <v>1915.1999999999998</v>
      </c>
      <c r="T36" s="18">
        <v>1.3871</v>
      </c>
      <c r="V36" s="1">
        <v>0.6</v>
      </c>
      <c r="W36" s="18">
        <f t="shared" si="5"/>
        <v>2135.4</v>
      </c>
      <c r="X36" s="18">
        <v>1.6024</v>
      </c>
      <c r="Z36" s="1">
        <v>0.6</v>
      </c>
      <c r="AA36" s="18">
        <f t="shared" si="6"/>
        <v>2229.6</v>
      </c>
      <c r="AB36" s="18">
        <v>0.93508999999999998</v>
      </c>
      <c r="AD36" s="1">
        <v>0.6</v>
      </c>
      <c r="AE36" s="18">
        <f t="shared" si="7"/>
        <v>2451.6</v>
      </c>
      <c r="AF36" s="18">
        <v>1.0461</v>
      </c>
      <c r="AH36" s="1">
        <v>0.6</v>
      </c>
      <c r="AI36" s="14">
        <f t="shared" si="8"/>
        <v>2669.4</v>
      </c>
      <c r="AJ36" s="18">
        <v>1.1581999999999999</v>
      </c>
    </row>
    <row r="37" spans="2:36" x14ac:dyDescent="0.25">
      <c r="B37" s="1">
        <v>0.93030000000000002</v>
      </c>
      <c r="C37" s="18">
        <f t="shared" si="0"/>
        <v>1770.3609000000001</v>
      </c>
      <c r="D37" s="18">
        <v>3.5406</v>
      </c>
      <c r="F37" s="1">
        <v>0.93030000000000002</v>
      </c>
      <c r="G37" s="14">
        <f t="shared" si="1"/>
        <v>2102.4780000000001</v>
      </c>
      <c r="H37" s="18">
        <v>5.0114999999999998</v>
      </c>
      <c r="J37" s="1">
        <v>0.93030000000000002</v>
      </c>
      <c r="K37" s="18">
        <f t="shared" si="2"/>
        <v>2290.3986</v>
      </c>
      <c r="L37" s="18">
        <v>6.1235999999999997</v>
      </c>
      <c r="N37" s="1">
        <v>0.93030000000000002</v>
      </c>
      <c r="O37" s="14">
        <f t="shared" si="3"/>
        <v>2622.5156999999999</v>
      </c>
      <c r="P37" s="18">
        <v>2.1739000000000002</v>
      </c>
      <c r="R37" s="1">
        <v>0.62</v>
      </c>
      <c r="S37" s="18">
        <f t="shared" si="4"/>
        <v>1979.04</v>
      </c>
      <c r="T37" s="18">
        <v>1.4494</v>
      </c>
      <c r="V37" s="1">
        <v>0.62</v>
      </c>
      <c r="W37" s="18">
        <f t="shared" si="5"/>
        <v>2206.58</v>
      </c>
      <c r="X37" s="18">
        <v>1.6775</v>
      </c>
      <c r="Z37" s="1">
        <v>0.62</v>
      </c>
      <c r="AA37" s="18">
        <f t="shared" si="6"/>
        <v>2303.92</v>
      </c>
      <c r="AB37" s="18">
        <v>0.97328000000000003</v>
      </c>
      <c r="AD37" s="1">
        <v>0.62</v>
      </c>
      <c r="AE37" s="18">
        <f t="shared" si="7"/>
        <v>2533.3200000000002</v>
      </c>
      <c r="AF37" s="18">
        <v>1.0898000000000001</v>
      </c>
      <c r="AH37" s="1">
        <v>0.62</v>
      </c>
      <c r="AI37" s="14">
        <f t="shared" si="8"/>
        <v>2758.38</v>
      </c>
      <c r="AJ37" s="18">
        <v>1.2077</v>
      </c>
    </row>
    <row r="38" spans="2:36" x14ac:dyDescent="0.25">
      <c r="B38" s="1">
        <v>0.96030000000000004</v>
      </c>
      <c r="C38" s="18">
        <f t="shared" si="0"/>
        <v>1827.4509</v>
      </c>
      <c r="D38" s="18">
        <v>3.7604000000000002</v>
      </c>
      <c r="F38" s="1">
        <v>0.96030000000000004</v>
      </c>
      <c r="G38" s="14">
        <f t="shared" si="1"/>
        <v>2170.2780000000002</v>
      </c>
      <c r="H38" s="18">
        <v>5.4009</v>
      </c>
      <c r="J38" s="1">
        <v>0.96030000000000004</v>
      </c>
      <c r="K38" s="18">
        <f t="shared" si="2"/>
        <v>2364.2586000000001</v>
      </c>
      <c r="L38" s="18">
        <v>6.6859000000000002</v>
      </c>
      <c r="N38" s="1">
        <v>0.96030000000000004</v>
      </c>
      <c r="O38" s="14">
        <f t="shared" si="3"/>
        <v>2707.0857000000001</v>
      </c>
      <c r="P38" s="18">
        <v>2.2825000000000002</v>
      </c>
      <c r="R38" s="1">
        <v>0.64</v>
      </c>
      <c r="S38" s="18">
        <f t="shared" si="4"/>
        <v>2042.88</v>
      </c>
      <c r="T38" s="18">
        <v>1.5132000000000001</v>
      </c>
      <c r="V38" s="1">
        <v>0.64</v>
      </c>
      <c r="W38" s="18">
        <f t="shared" si="5"/>
        <v>2277.7600000000002</v>
      </c>
      <c r="X38" s="18">
        <v>1.7546999999999999</v>
      </c>
      <c r="Z38" s="1">
        <v>0.64</v>
      </c>
      <c r="AA38" s="18">
        <f t="shared" si="6"/>
        <v>2378.2400000000002</v>
      </c>
      <c r="AB38" s="18">
        <v>1.012</v>
      </c>
      <c r="AD38" s="1">
        <v>0.64</v>
      </c>
      <c r="AE38" s="18">
        <f t="shared" si="7"/>
        <v>2615.04</v>
      </c>
      <c r="AF38" s="18">
        <v>1.1343000000000001</v>
      </c>
      <c r="AH38" s="1">
        <v>0.64</v>
      </c>
      <c r="AI38" s="14">
        <f t="shared" si="8"/>
        <v>2847.36</v>
      </c>
      <c r="AJ38" s="18">
        <v>1.2582</v>
      </c>
    </row>
    <row r="39" spans="2:36" x14ac:dyDescent="0.25">
      <c r="B39" s="1">
        <v>0.98014999999999997</v>
      </c>
      <c r="C39" s="18">
        <f t="shared" si="0"/>
        <v>1865.2254499999999</v>
      </c>
      <c r="D39" s="18">
        <v>3.9135</v>
      </c>
      <c r="F39" s="1">
        <v>0.98014999999999997</v>
      </c>
      <c r="G39" s="14">
        <f t="shared" si="1"/>
        <v>2215.1390000000001</v>
      </c>
      <c r="H39" s="18">
        <v>5.7746000000000004</v>
      </c>
      <c r="J39" s="1">
        <v>0.98014999999999997</v>
      </c>
      <c r="K39" s="18">
        <f t="shared" si="2"/>
        <v>2413.1293000000001</v>
      </c>
      <c r="L39" s="18">
        <v>7.2958999999999996</v>
      </c>
      <c r="N39" s="1">
        <v>0.98014999999999997</v>
      </c>
      <c r="O39" s="14">
        <f t="shared" si="3"/>
        <v>2763.0428499999998</v>
      </c>
      <c r="P39" s="18">
        <v>2.3565999999999998</v>
      </c>
      <c r="R39" s="1">
        <v>0.66</v>
      </c>
      <c r="S39" s="18">
        <f t="shared" si="4"/>
        <v>2106.7200000000003</v>
      </c>
      <c r="T39" s="18">
        <v>1.5785</v>
      </c>
      <c r="V39" s="1">
        <v>0.66</v>
      </c>
      <c r="W39" s="18">
        <f t="shared" si="5"/>
        <v>2348.94</v>
      </c>
      <c r="X39" s="18">
        <v>1.8338000000000001</v>
      </c>
      <c r="Z39" s="1">
        <v>0.66</v>
      </c>
      <c r="AA39" s="18">
        <f t="shared" si="6"/>
        <v>2452.56</v>
      </c>
      <c r="AB39" s="18">
        <v>1.0513999999999999</v>
      </c>
      <c r="AD39" s="1">
        <v>0.66</v>
      </c>
      <c r="AE39" s="18">
        <f t="shared" si="7"/>
        <v>2696.76</v>
      </c>
      <c r="AF39" s="18">
        <v>1.1795</v>
      </c>
      <c r="AH39" s="1">
        <v>0.66</v>
      </c>
      <c r="AI39" s="14">
        <f t="shared" si="8"/>
        <v>2936.34</v>
      </c>
      <c r="AJ39" s="18">
        <v>1.3097000000000001</v>
      </c>
    </row>
    <row r="40" spans="2:36" x14ac:dyDescent="0.25">
      <c r="B40" s="17">
        <v>1</v>
      </c>
      <c r="C40" s="19">
        <f t="shared" si="0"/>
        <v>1903</v>
      </c>
      <c r="D40" s="19">
        <v>4.2325999999999997</v>
      </c>
      <c r="F40" s="17">
        <v>1</v>
      </c>
      <c r="G40" s="14">
        <f t="shared" si="1"/>
        <v>2260</v>
      </c>
      <c r="H40" s="19">
        <v>6.6275000000000004</v>
      </c>
      <c r="J40" s="27">
        <v>0.99007999999999996</v>
      </c>
      <c r="K40" s="18">
        <f t="shared" si="2"/>
        <v>2437.5769599999999</v>
      </c>
      <c r="L40" s="28">
        <v>7.8666999999999998</v>
      </c>
      <c r="N40" s="27">
        <v>0.99007999999999996</v>
      </c>
      <c r="O40" s="14">
        <f t="shared" si="3"/>
        <v>2791.0355199999999</v>
      </c>
      <c r="P40" s="28">
        <v>2.3950999999999998</v>
      </c>
      <c r="R40" s="27">
        <v>0.68</v>
      </c>
      <c r="S40" s="18">
        <f t="shared" si="4"/>
        <v>2170.56</v>
      </c>
      <c r="T40" s="28">
        <v>1.6452</v>
      </c>
      <c r="V40" s="27">
        <v>0.68</v>
      </c>
      <c r="W40" s="18">
        <f t="shared" si="5"/>
        <v>2420.1200000000003</v>
      </c>
      <c r="X40" s="28">
        <v>1.9152</v>
      </c>
      <c r="Z40" s="27">
        <v>0.68</v>
      </c>
      <c r="AA40" s="18">
        <f t="shared" si="6"/>
        <v>2526.88</v>
      </c>
      <c r="AB40" s="28">
        <v>1.0912999999999999</v>
      </c>
      <c r="AD40" s="27">
        <v>0.68</v>
      </c>
      <c r="AE40" s="18">
        <f t="shared" si="7"/>
        <v>2778.48</v>
      </c>
      <c r="AF40" s="28">
        <v>1.2254</v>
      </c>
      <c r="AH40" s="27">
        <v>0.68</v>
      </c>
      <c r="AI40" s="14">
        <f t="shared" si="8"/>
        <v>3025.32</v>
      </c>
      <c r="AJ40" s="28">
        <v>1.3621000000000001</v>
      </c>
    </row>
    <row r="41" spans="2:36" x14ac:dyDescent="0.25">
      <c r="J41" s="17">
        <v>1</v>
      </c>
      <c r="K41" s="18">
        <f t="shared" si="2"/>
        <v>2462</v>
      </c>
      <c r="L41" s="17">
        <v>8.93</v>
      </c>
      <c r="N41" s="27">
        <v>0.99355000000000004</v>
      </c>
      <c r="O41" s="14">
        <f t="shared" si="3"/>
        <v>2800.81745</v>
      </c>
      <c r="P41" s="27">
        <v>2.4129999999999998</v>
      </c>
      <c r="R41" s="27">
        <v>0.7</v>
      </c>
      <c r="S41" s="18">
        <f t="shared" si="4"/>
        <v>2234.3999999999996</v>
      </c>
      <c r="T41" s="27">
        <v>1.7136</v>
      </c>
      <c r="V41" s="27">
        <v>0.7</v>
      </c>
      <c r="W41" s="18">
        <f t="shared" si="5"/>
        <v>2491.2999999999997</v>
      </c>
      <c r="X41" s="27">
        <v>1.9987999999999999</v>
      </c>
      <c r="Z41" s="27">
        <v>0.7</v>
      </c>
      <c r="AA41" s="18">
        <f t="shared" si="6"/>
        <v>2601.1999999999998</v>
      </c>
      <c r="AB41" s="27">
        <v>1.1317999999999999</v>
      </c>
      <c r="AD41" s="27">
        <v>0.7</v>
      </c>
      <c r="AE41" s="18">
        <f t="shared" si="7"/>
        <v>2860.2</v>
      </c>
      <c r="AF41" s="27">
        <v>1.2722</v>
      </c>
      <c r="AH41" s="27">
        <v>0.7</v>
      </c>
      <c r="AI41" s="14">
        <f t="shared" si="8"/>
        <v>3114.2999999999997</v>
      </c>
      <c r="AJ41" s="27">
        <v>1.4156</v>
      </c>
    </row>
    <row r="42" spans="2:36" x14ac:dyDescent="0.25">
      <c r="N42" s="27">
        <v>0.99702000000000002</v>
      </c>
      <c r="O42" s="14">
        <f t="shared" si="3"/>
        <v>2810.5993800000001</v>
      </c>
      <c r="P42" s="27">
        <v>2.4586000000000001</v>
      </c>
      <c r="R42" s="27">
        <v>0.72</v>
      </c>
      <c r="S42" s="18">
        <f t="shared" si="4"/>
        <v>2298.2399999999998</v>
      </c>
      <c r="T42" s="27">
        <v>1.7836000000000001</v>
      </c>
      <c r="V42" s="27">
        <v>0.72</v>
      </c>
      <c r="W42" s="18">
        <f t="shared" si="5"/>
        <v>2562.48</v>
      </c>
      <c r="X42" s="27">
        <v>2.0848</v>
      </c>
      <c r="Z42" s="27">
        <v>0.72</v>
      </c>
      <c r="AA42" s="18">
        <f t="shared" si="6"/>
        <v>2675.52</v>
      </c>
      <c r="AB42" s="27">
        <v>1.1729000000000001</v>
      </c>
      <c r="AD42" s="27">
        <v>0.72</v>
      </c>
      <c r="AE42" s="18">
        <f t="shared" si="7"/>
        <v>2941.92</v>
      </c>
      <c r="AF42" s="27">
        <v>1.3198000000000001</v>
      </c>
      <c r="AH42" s="27">
        <v>0.72</v>
      </c>
      <c r="AI42" s="14">
        <f t="shared" si="8"/>
        <v>3203.2799999999997</v>
      </c>
      <c r="AJ42" s="27">
        <v>1.4701</v>
      </c>
    </row>
    <row r="43" spans="2:36" x14ac:dyDescent="0.25">
      <c r="N43" s="17">
        <v>1</v>
      </c>
      <c r="O43" s="14">
        <f t="shared" si="3"/>
        <v>2819</v>
      </c>
      <c r="P43" s="17">
        <v>3.1242999999999999</v>
      </c>
      <c r="R43" s="27">
        <v>0.74</v>
      </c>
      <c r="S43" s="18">
        <f t="shared" si="4"/>
        <v>2362.08</v>
      </c>
      <c r="T43" s="27">
        <v>1.8552999999999999</v>
      </c>
      <c r="V43" s="27">
        <v>0.74</v>
      </c>
      <c r="W43" s="18">
        <f t="shared" si="5"/>
        <v>2633.66</v>
      </c>
      <c r="X43" s="27">
        <v>2.1732999999999998</v>
      </c>
      <c r="Z43" s="27">
        <v>0.74</v>
      </c>
      <c r="AA43" s="18">
        <f t="shared" si="6"/>
        <v>2749.84</v>
      </c>
      <c r="AB43" s="27">
        <v>1.2146999999999999</v>
      </c>
      <c r="AD43" s="27">
        <v>0.74</v>
      </c>
      <c r="AE43" s="18">
        <f t="shared" si="7"/>
        <v>3023.64</v>
      </c>
      <c r="AF43" s="27">
        <v>1.3682000000000001</v>
      </c>
      <c r="AH43" s="27">
        <v>0.74</v>
      </c>
      <c r="AI43" s="14">
        <f t="shared" si="8"/>
        <v>3292.2599999999998</v>
      </c>
      <c r="AJ43" s="27">
        <v>1.5256000000000001</v>
      </c>
    </row>
    <row r="44" spans="2:36" x14ac:dyDescent="0.25">
      <c r="R44" s="27">
        <v>0.76</v>
      </c>
      <c r="S44" s="18">
        <f t="shared" si="4"/>
        <v>2425.92</v>
      </c>
      <c r="T44" s="27">
        <v>1.9287000000000001</v>
      </c>
      <c r="V44" s="27">
        <v>0.76</v>
      </c>
      <c r="W44" s="18">
        <f t="shared" si="5"/>
        <v>2704.84</v>
      </c>
      <c r="X44" s="27">
        <v>2.2643</v>
      </c>
      <c r="Z44" s="27">
        <v>0.76</v>
      </c>
      <c r="AA44" s="18">
        <f t="shared" si="6"/>
        <v>2824.16</v>
      </c>
      <c r="AB44" s="27">
        <v>1.2571000000000001</v>
      </c>
      <c r="AD44" s="27">
        <v>0.76</v>
      </c>
      <c r="AE44" s="18">
        <f t="shared" si="7"/>
        <v>3105.36</v>
      </c>
      <c r="AF44" s="27">
        <v>1.4174</v>
      </c>
      <c r="AH44" s="27">
        <v>0.76</v>
      </c>
      <c r="AI44" s="14">
        <f t="shared" si="8"/>
        <v>3381.2400000000002</v>
      </c>
      <c r="AJ44" s="27">
        <v>1.5823</v>
      </c>
    </row>
    <row r="45" spans="2:36" x14ac:dyDescent="0.25">
      <c r="R45" s="27">
        <v>0.78</v>
      </c>
      <c r="S45" s="18">
        <f t="shared" si="4"/>
        <v>2489.7600000000002</v>
      </c>
      <c r="T45" s="27">
        <v>2.004</v>
      </c>
      <c r="V45" s="27">
        <v>0.78</v>
      </c>
      <c r="W45" s="18">
        <f t="shared" si="5"/>
        <v>2776.02</v>
      </c>
      <c r="X45" s="27">
        <v>2.3580999999999999</v>
      </c>
      <c r="Z45" s="27">
        <v>0.78</v>
      </c>
      <c r="AA45" s="18">
        <f t="shared" si="6"/>
        <v>2898.48</v>
      </c>
      <c r="AB45" s="27">
        <v>1.3002</v>
      </c>
      <c r="AD45" s="27">
        <v>0.78</v>
      </c>
      <c r="AE45" s="18">
        <f t="shared" si="7"/>
        <v>3187.08</v>
      </c>
      <c r="AF45" s="27">
        <v>1.4676</v>
      </c>
      <c r="AH45" s="27">
        <v>0.78</v>
      </c>
      <c r="AI45" s="14">
        <f t="shared" si="8"/>
        <v>3470.2200000000003</v>
      </c>
      <c r="AJ45" s="27">
        <v>1.6400999999999999</v>
      </c>
    </row>
    <row r="46" spans="2:36" x14ac:dyDescent="0.25">
      <c r="R46" s="27">
        <v>0.8</v>
      </c>
      <c r="S46" s="18">
        <f t="shared" si="4"/>
        <v>2553.6000000000004</v>
      </c>
      <c r="T46" s="27">
        <v>2.0811999999999999</v>
      </c>
      <c r="V46" s="27">
        <v>0.8</v>
      </c>
      <c r="W46" s="18">
        <f t="shared" si="5"/>
        <v>2847.2000000000003</v>
      </c>
      <c r="X46" s="27">
        <v>2.4546000000000001</v>
      </c>
      <c r="Z46" s="27">
        <v>0.8</v>
      </c>
      <c r="AA46" s="18">
        <f t="shared" si="6"/>
        <v>2972.8</v>
      </c>
      <c r="AB46" s="27">
        <v>1.3440000000000001</v>
      </c>
      <c r="AD46" s="27">
        <v>0.8</v>
      </c>
      <c r="AE46" s="18">
        <f t="shared" si="7"/>
        <v>3268.8</v>
      </c>
      <c r="AF46" s="27">
        <v>1.5185999999999999</v>
      </c>
      <c r="AH46" s="27">
        <v>0.8</v>
      </c>
      <c r="AI46" s="14">
        <f t="shared" si="8"/>
        <v>3559.2000000000003</v>
      </c>
      <c r="AJ46" s="27">
        <v>1.6990000000000001</v>
      </c>
    </row>
    <row r="47" spans="2:36" x14ac:dyDescent="0.25">
      <c r="R47" s="27">
        <v>0.82</v>
      </c>
      <c r="S47" s="18">
        <f t="shared" si="4"/>
        <v>2617.44</v>
      </c>
      <c r="T47" s="27">
        <v>2.1604000000000001</v>
      </c>
      <c r="V47" s="27">
        <v>0.82</v>
      </c>
      <c r="W47" s="18">
        <f t="shared" si="5"/>
        <v>2918.3799999999997</v>
      </c>
      <c r="X47" s="27">
        <v>2.5541</v>
      </c>
      <c r="Z47" s="27">
        <v>0.82</v>
      </c>
      <c r="AA47" s="18">
        <f t="shared" si="6"/>
        <v>3047.12</v>
      </c>
      <c r="AB47" s="27">
        <v>1.3884000000000001</v>
      </c>
      <c r="AD47" s="27">
        <v>0.82</v>
      </c>
      <c r="AE47" s="18">
        <f t="shared" si="7"/>
        <v>3350.52</v>
      </c>
      <c r="AF47" s="27">
        <v>1.5705</v>
      </c>
      <c r="AH47" s="27">
        <v>0.82</v>
      </c>
      <c r="AI47" s="14">
        <f t="shared" si="8"/>
        <v>3648.18</v>
      </c>
      <c r="AJ47" s="27">
        <v>1.7592000000000001</v>
      </c>
    </row>
    <row r="48" spans="2:36" x14ac:dyDescent="0.25">
      <c r="R48" s="27">
        <v>0.84</v>
      </c>
      <c r="S48" s="18">
        <f t="shared" si="4"/>
        <v>2681.2799999999997</v>
      </c>
      <c r="T48" s="27">
        <v>2.2416</v>
      </c>
      <c r="V48" s="27">
        <v>0.84</v>
      </c>
      <c r="W48" s="18">
        <f t="shared" si="5"/>
        <v>2989.56</v>
      </c>
      <c r="X48" s="27">
        <v>2.6566999999999998</v>
      </c>
      <c r="Z48" s="27">
        <v>0.84</v>
      </c>
      <c r="AA48" s="18">
        <f t="shared" si="6"/>
        <v>3121.44</v>
      </c>
      <c r="AB48" s="27">
        <v>1.4336</v>
      </c>
      <c r="AD48" s="27">
        <v>0.84</v>
      </c>
      <c r="AE48" s="18">
        <f t="shared" si="7"/>
        <v>3432.24</v>
      </c>
      <c r="AF48" s="27">
        <v>1.6234999999999999</v>
      </c>
      <c r="AH48" s="27">
        <v>0.84</v>
      </c>
      <c r="AI48" s="14">
        <f t="shared" si="8"/>
        <v>3737.16</v>
      </c>
      <c r="AJ48" s="27">
        <v>1.8207</v>
      </c>
    </row>
    <row r="49" spans="18:36" x14ac:dyDescent="0.25">
      <c r="R49" s="27">
        <v>0.86</v>
      </c>
      <c r="S49" s="18">
        <f t="shared" si="4"/>
        <v>2745.12</v>
      </c>
      <c r="T49" s="27">
        <v>2.3250000000000002</v>
      </c>
      <c r="V49" s="27">
        <v>0.86</v>
      </c>
      <c r="W49" s="18">
        <f t="shared" si="5"/>
        <v>3060.74</v>
      </c>
      <c r="X49" s="27">
        <v>2.7625000000000002</v>
      </c>
      <c r="Z49" s="27">
        <v>0.86</v>
      </c>
      <c r="AA49" s="18">
        <f t="shared" si="6"/>
        <v>3195.7599999999998</v>
      </c>
      <c r="AB49" s="27">
        <v>1.4795</v>
      </c>
      <c r="AD49" s="27">
        <v>0.86</v>
      </c>
      <c r="AE49" s="18">
        <f t="shared" si="7"/>
        <v>3513.96</v>
      </c>
      <c r="AF49" s="27">
        <v>1.6773</v>
      </c>
      <c r="AH49" s="27">
        <v>0.86</v>
      </c>
      <c r="AI49" s="14">
        <f t="shared" si="8"/>
        <v>3826.14</v>
      </c>
      <c r="AJ49" s="27">
        <v>1.8834</v>
      </c>
    </row>
    <row r="50" spans="18:36" x14ac:dyDescent="0.25">
      <c r="R50" s="27">
        <v>0.88</v>
      </c>
      <c r="S50" s="18">
        <f t="shared" si="4"/>
        <v>2808.96</v>
      </c>
      <c r="T50" s="27">
        <v>2.4106000000000001</v>
      </c>
      <c r="V50" s="27">
        <v>0.88</v>
      </c>
      <c r="W50" s="18">
        <f t="shared" si="5"/>
        <v>3131.92</v>
      </c>
      <c r="X50" s="27">
        <v>2.8715999999999999</v>
      </c>
      <c r="Z50" s="27">
        <v>0.88</v>
      </c>
      <c r="AA50" s="18">
        <f t="shared" si="6"/>
        <v>3270.08</v>
      </c>
      <c r="AB50" s="27">
        <v>1.5261</v>
      </c>
      <c r="AD50" s="27">
        <v>0.88</v>
      </c>
      <c r="AE50" s="18">
        <f t="shared" si="7"/>
        <v>3595.68</v>
      </c>
      <c r="AF50" s="27">
        <v>1.7322</v>
      </c>
      <c r="AH50" s="27">
        <v>0.88</v>
      </c>
      <c r="AI50" s="14">
        <f t="shared" si="8"/>
        <v>3915.12</v>
      </c>
      <c r="AJ50" s="27">
        <v>1.9474</v>
      </c>
    </row>
    <row r="51" spans="18:36" x14ac:dyDescent="0.25">
      <c r="R51" s="27">
        <v>0.9</v>
      </c>
      <c r="S51" s="18">
        <f t="shared" si="4"/>
        <v>2872.8</v>
      </c>
      <c r="T51" s="27">
        <v>2.4984999999999999</v>
      </c>
      <c r="V51" s="27">
        <v>0.9</v>
      </c>
      <c r="W51" s="18">
        <f t="shared" si="5"/>
        <v>3203.1</v>
      </c>
      <c r="X51" s="27">
        <v>2.9843999999999999</v>
      </c>
      <c r="Z51" s="27">
        <v>0.9</v>
      </c>
      <c r="AA51" s="18">
        <f t="shared" si="6"/>
        <v>3344.4</v>
      </c>
      <c r="AB51" s="27">
        <v>1.5736000000000001</v>
      </c>
      <c r="AD51" s="27">
        <v>0.9</v>
      </c>
      <c r="AE51" s="18">
        <f t="shared" si="7"/>
        <v>3677.4</v>
      </c>
      <c r="AF51" s="27">
        <v>1.7882</v>
      </c>
      <c r="AH51" s="27">
        <v>0.9</v>
      </c>
      <c r="AI51" s="14">
        <f t="shared" si="8"/>
        <v>4004.1</v>
      </c>
      <c r="AJ51" s="27">
        <v>2.0127999999999999</v>
      </c>
    </row>
    <row r="52" spans="18:36" x14ac:dyDescent="0.25">
      <c r="R52" s="27">
        <v>0.92</v>
      </c>
      <c r="S52" s="18">
        <f t="shared" si="4"/>
        <v>2936.6400000000003</v>
      </c>
      <c r="T52" s="27">
        <v>2.5888</v>
      </c>
      <c r="V52" s="27">
        <v>0.92</v>
      </c>
      <c r="W52" s="18">
        <f t="shared" si="5"/>
        <v>3274.28</v>
      </c>
      <c r="X52" s="27">
        <v>3.1008</v>
      </c>
      <c r="Z52" s="27">
        <v>0.92</v>
      </c>
      <c r="AA52" s="18">
        <f t="shared" si="6"/>
        <v>3418.7200000000003</v>
      </c>
      <c r="AB52" s="27">
        <v>1.6217999999999999</v>
      </c>
      <c r="AD52" s="27">
        <v>0.92</v>
      </c>
      <c r="AE52" s="18">
        <f t="shared" si="7"/>
        <v>3759.1200000000003</v>
      </c>
      <c r="AF52" s="27">
        <v>1.8452</v>
      </c>
      <c r="AH52" s="27">
        <v>0.92</v>
      </c>
      <c r="AI52" s="14">
        <f t="shared" si="8"/>
        <v>4093.0800000000004</v>
      </c>
      <c r="AJ52" s="27">
        <v>2.0796999999999999</v>
      </c>
    </row>
    <row r="53" spans="18:36" x14ac:dyDescent="0.25">
      <c r="R53" s="27">
        <v>0.94</v>
      </c>
      <c r="S53" s="18">
        <f t="shared" si="4"/>
        <v>3000.48</v>
      </c>
      <c r="T53" s="27">
        <v>2.6816</v>
      </c>
      <c r="V53" s="27">
        <v>0.94</v>
      </c>
      <c r="W53" s="18">
        <f t="shared" si="5"/>
        <v>3345.46</v>
      </c>
      <c r="X53" s="27">
        <v>3.2212000000000001</v>
      </c>
      <c r="Z53" s="27">
        <v>0.94</v>
      </c>
      <c r="AA53" s="18">
        <f t="shared" si="6"/>
        <v>3493.04</v>
      </c>
      <c r="AB53" s="27">
        <v>1.6708000000000001</v>
      </c>
      <c r="AD53" s="27">
        <v>0.94</v>
      </c>
      <c r="AE53" s="18">
        <f t="shared" si="7"/>
        <v>3840.8399999999997</v>
      </c>
      <c r="AF53" s="27">
        <v>1.9033</v>
      </c>
      <c r="AH53" s="27">
        <v>0.94</v>
      </c>
      <c r="AI53" s="14">
        <f t="shared" si="8"/>
        <v>4182.0599999999995</v>
      </c>
      <c r="AJ53" s="27">
        <v>2.1480000000000001</v>
      </c>
    </row>
    <row r="54" spans="18:36" x14ac:dyDescent="0.25">
      <c r="R54" s="27">
        <v>0.96</v>
      </c>
      <c r="S54" s="18">
        <f t="shared" si="4"/>
        <v>3064.3199999999997</v>
      </c>
      <c r="T54" s="27">
        <v>2.7770999999999999</v>
      </c>
      <c r="V54" s="27">
        <v>0.96</v>
      </c>
      <c r="W54" s="18">
        <f t="shared" si="5"/>
        <v>3416.64</v>
      </c>
      <c r="X54" s="27">
        <v>3.3458000000000001</v>
      </c>
      <c r="Z54" s="27">
        <v>0.96</v>
      </c>
      <c r="AA54" s="18">
        <f t="shared" si="6"/>
        <v>3567.3599999999997</v>
      </c>
      <c r="AB54" s="27">
        <v>1.7205999999999999</v>
      </c>
      <c r="AD54" s="27">
        <v>0.96</v>
      </c>
      <c r="AE54" s="18">
        <f t="shared" si="7"/>
        <v>3922.56</v>
      </c>
      <c r="AF54" s="27">
        <v>1.9624999999999999</v>
      </c>
      <c r="AH54" s="27">
        <v>0.96</v>
      </c>
      <c r="AI54" s="14">
        <f t="shared" si="8"/>
        <v>4271.04</v>
      </c>
      <c r="AJ54" s="27">
        <v>2.2178</v>
      </c>
    </row>
    <row r="55" spans="18:36" x14ac:dyDescent="0.25">
      <c r="R55" s="27">
        <v>0.98</v>
      </c>
      <c r="S55" s="18">
        <f t="shared" si="4"/>
        <v>3128.16</v>
      </c>
      <c r="T55" s="27">
        <v>2.8755000000000002</v>
      </c>
      <c r="V55" s="27">
        <v>0.98</v>
      </c>
      <c r="W55" s="18">
        <f t="shared" si="5"/>
        <v>3487.82</v>
      </c>
      <c r="X55" s="27">
        <v>3.4813999999999998</v>
      </c>
      <c r="Z55" s="27">
        <v>0.98</v>
      </c>
      <c r="AA55" s="18">
        <f t="shared" si="6"/>
        <v>3641.68</v>
      </c>
      <c r="AB55" s="27">
        <v>1.7713000000000001</v>
      </c>
      <c r="AD55" s="27">
        <v>0.98</v>
      </c>
      <c r="AE55" s="18">
        <f t="shared" si="7"/>
        <v>4004.2799999999997</v>
      </c>
      <c r="AF55" s="27">
        <v>2.0228999999999999</v>
      </c>
      <c r="AH55" s="27">
        <v>0.98</v>
      </c>
      <c r="AI55" s="14">
        <f t="shared" si="8"/>
        <v>4360.0199999999995</v>
      </c>
      <c r="AJ55" s="27">
        <v>2.2892999999999999</v>
      </c>
    </row>
    <row r="56" spans="18:36" x14ac:dyDescent="0.25">
      <c r="R56" s="17">
        <v>1</v>
      </c>
      <c r="S56" s="18">
        <f t="shared" si="4"/>
        <v>3192</v>
      </c>
      <c r="T56" s="17">
        <v>3.1282000000000001</v>
      </c>
      <c r="V56" s="17">
        <v>1</v>
      </c>
      <c r="W56" s="18">
        <f t="shared" si="5"/>
        <v>3559</v>
      </c>
      <c r="X56" s="17">
        <v>4.0256999999999996</v>
      </c>
      <c r="Z56" s="17">
        <v>1</v>
      </c>
      <c r="AA56" s="18">
        <f t="shared" si="6"/>
        <v>3716</v>
      </c>
      <c r="AB56" s="17">
        <v>1.9738</v>
      </c>
      <c r="AD56" s="17">
        <v>1</v>
      </c>
      <c r="AE56" s="18">
        <f t="shared" si="7"/>
        <v>4086</v>
      </c>
      <c r="AF56" s="17">
        <v>2.2132000000000001</v>
      </c>
      <c r="AH56" s="17">
        <v>1</v>
      </c>
      <c r="AI56" s="14">
        <f t="shared" si="8"/>
        <v>4449</v>
      </c>
      <c r="AJ56" s="17">
        <v>2.4842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F969-FD2C-41E2-9DEC-CCF7E13ACAB7}">
  <dimension ref="B2:AJ57"/>
  <sheetViews>
    <sheetView topLeftCell="U1" zoomScaleNormal="100" workbookViewId="0">
      <selection activeCell="AK27" sqref="AK27"/>
    </sheetView>
  </sheetViews>
  <sheetFormatPr defaultRowHeight="15" x14ac:dyDescent="0.25"/>
  <cols>
    <col min="1" max="1" width="2.7109375" style="57" customWidth="1"/>
    <col min="2" max="16384" width="9.140625" style="57"/>
  </cols>
  <sheetData>
    <row r="2" spans="2:36" customFormat="1" ht="15" customHeight="1" x14ac:dyDescent="0.25">
      <c r="B2" s="64" t="s">
        <v>118</v>
      </c>
      <c r="C2" s="1"/>
      <c r="D2" s="1"/>
      <c r="F2" s="64" t="s">
        <v>119</v>
      </c>
      <c r="G2" s="1"/>
      <c r="H2" s="1"/>
      <c r="J2" s="64" t="s">
        <v>120</v>
      </c>
      <c r="K2" s="1"/>
      <c r="L2" s="1"/>
      <c r="N2" s="64" t="s">
        <v>121</v>
      </c>
      <c r="O2" s="1"/>
      <c r="P2" s="1"/>
      <c r="R2" s="64" t="s">
        <v>122</v>
      </c>
      <c r="S2" s="1"/>
      <c r="T2" s="1"/>
      <c r="V2" s="64" t="s">
        <v>123</v>
      </c>
      <c r="W2" s="1"/>
      <c r="X2" s="1"/>
      <c r="Z2" s="64" t="s">
        <v>124</v>
      </c>
      <c r="AA2" s="1"/>
      <c r="AB2" s="1"/>
      <c r="AD2" s="64" t="s">
        <v>125</v>
      </c>
      <c r="AE2" s="1"/>
      <c r="AF2" s="1"/>
      <c r="AH2" s="64" t="s">
        <v>127</v>
      </c>
      <c r="AI2" s="1"/>
      <c r="AJ2" s="1"/>
    </row>
    <row r="3" spans="2:36" x14ac:dyDescent="0.25">
      <c r="B3" s="56" t="s">
        <v>51</v>
      </c>
      <c r="C3" s="13"/>
      <c r="D3" s="13"/>
      <c r="F3" s="56" t="s">
        <v>51</v>
      </c>
      <c r="G3" s="13"/>
      <c r="H3" s="13"/>
      <c r="J3" s="56" t="s">
        <v>51</v>
      </c>
      <c r="K3" s="13"/>
      <c r="L3" s="13"/>
      <c r="N3" s="56" t="s">
        <v>51</v>
      </c>
      <c r="O3" s="13"/>
      <c r="P3" s="13"/>
      <c r="R3" s="56" t="s">
        <v>51</v>
      </c>
      <c r="S3" s="13"/>
      <c r="T3" s="13"/>
      <c r="V3" s="56" t="s">
        <v>51</v>
      </c>
      <c r="W3" s="13"/>
      <c r="X3" s="13"/>
      <c r="Z3" s="56" t="s">
        <v>51</v>
      </c>
      <c r="AA3" s="13"/>
      <c r="AB3" s="13"/>
      <c r="AD3" s="56" t="s">
        <v>51</v>
      </c>
      <c r="AE3" s="13"/>
      <c r="AF3" s="13"/>
      <c r="AH3" s="56" t="s">
        <v>51</v>
      </c>
      <c r="AI3" s="13"/>
      <c r="AJ3" s="13"/>
    </row>
    <row r="4" spans="2:36" x14ac:dyDescent="0.25">
      <c r="B4" s="56" t="s">
        <v>46</v>
      </c>
      <c r="C4" s="58">
        <v>1835</v>
      </c>
      <c r="D4" s="59" t="s">
        <v>15</v>
      </c>
      <c r="F4" s="56" t="s">
        <v>46</v>
      </c>
      <c r="G4" s="58">
        <v>2015</v>
      </c>
      <c r="H4" s="59" t="s">
        <v>15</v>
      </c>
      <c r="J4" s="56" t="s">
        <v>46</v>
      </c>
      <c r="K4" s="58">
        <v>2087</v>
      </c>
      <c r="L4" s="59" t="s">
        <v>15</v>
      </c>
      <c r="N4" s="56" t="s">
        <v>46</v>
      </c>
      <c r="O4" s="58">
        <v>2801</v>
      </c>
      <c r="P4" s="59" t="s">
        <v>15</v>
      </c>
      <c r="R4" s="56" t="s">
        <v>46</v>
      </c>
      <c r="S4" s="58">
        <v>3171</v>
      </c>
      <c r="T4" s="59" t="s">
        <v>15</v>
      </c>
      <c r="V4" s="56" t="s">
        <v>46</v>
      </c>
      <c r="W4" s="58">
        <v>3423</v>
      </c>
      <c r="X4" s="59" t="s">
        <v>15</v>
      </c>
      <c r="Z4" s="56" t="s">
        <v>46</v>
      </c>
      <c r="AA4" s="58">
        <v>3703</v>
      </c>
      <c r="AB4" s="59" t="s">
        <v>15</v>
      </c>
      <c r="AD4" s="56" t="s">
        <v>46</v>
      </c>
      <c r="AE4" s="58">
        <v>4070</v>
      </c>
      <c r="AF4" s="59" t="s">
        <v>15</v>
      </c>
      <c r="AH4" s="56" t="s">
        <v>46</v>
      </c>
      <c r="AI4" s="58">
        <v>4422</v>
      </c>
      <c r="AJ4" s="59" t="s">
        <v>15</v>
      </c>
    </row>
    <row r="5" spans="2:36" x14ac:dyDescent="0.25">
      <c r="B5" s="13"/>
      <c r="C5" s="13"/>
      <c r="D5" s="13"/>
      <c r="F5" s="13"/>
      <c r="G5" s="13"/>
      <c r="H5" s="13"/>
      <c r="J5" s="13"/>
      <c r="K5" s="13"/>
      <c r="L5" s="13"/>
      <c r="N5" s="13"/>
      <c r="O5" s="13"/>
      <c r="P5" s="13"/>
      <c r="R5" s="13"/>
      <c r="S5" s="13"/>
      <c r="T5" s="13"/>
      <c r="V5" s="13"/>
      <c r="W5" s="13"/>
      <c r="X5" s="13"/>
      <c r="Z5" s="13"/>
      <c r="AA5" s="13"/>
      <c r="AB5" s="13"/>
      <c r="AD5" s="13"/>
      <c r="AE5" s="13"/>
      <c r="AF5" s="13"/>
      <c r="AH5" s="13"/>
      <c r="AI5" s="13"/>
      <c r="AJ5" s="13"/>
    </row>
    <row r="6" spans="2:36" x14ac:dyDescent="0.25">
      <c r="B6" s="60" t="s">
        <v>44</v>
      </c>
      <c r="C6" s="60" t="s">
        <v>47</v>
      </c>
      <c r="D6" s="60" t="s">
        <v>45</v>
      </c>
      <c r="F6" s="60" t="s">
        <v>44</v>
      </c>
      <c r="G6" s="60" t="s">
        <v>47</v>
      </c>
      <c r="H6" s="60" t="s">
        <v>45</v>
      </c>
      <c r="J6" s="60" t="s">
        <v>44</v>
      </c>
      <c r="K6" s="60" t="s">
        <v>47</v>
      </c>
      <c r="L6" s="60" t="s">
        <v>45</v>
      </c>
      <c r="N6" s="60" t="s">
        <v>44</v>
      </c>
      <c r="O6" s="60" t="s">
        <v>47</v>
      </c>
      <c r="P6" s="60" t="s">
        <v>45</v>
      </c>
      <c r="R6" s="60" t="s">
        <v>44</v>
      </c>
      <c r="S6" s="60" t="s">
        <v>47</v>
      </c>
      <c r="T6" s="60" t="s">
        <v>45</v>
      </c>
      <c r="V6" s="60" t="s">
        <v>44</v>
      </c>
      <c r="W6" s="60" t="s">
        <v>47</v>
      </c>
      <c r="X6" s="60" t="s">
        <v>45</v>
      </c>
      <c r="Z6" s="60" t="s">
        <v>44</v>
      </c>
      <c r="AA6" s="60" t="s">
        <v>47</v>
      </c>
      <c r="AB6" s="60" t="s">
        <v>45</v>
      </c>
      <c r="AD6" s="60" t="s">
        <v>44</v>
      </c>
      <c r="AE6" s="60" t="s">
        <v>47</v>
      </c>
      <c r="AF6" s="60" t="s">
        <v>45</v>
      </c>
      <c r="AH6" s="60" t="s">
        <v>44</v>
      </c>
      <c r="AI6" s="60" t="s">
        <v>47</v>
      </c>
      <c r="AJ6" s="60" t="s">
        <v>45</v>
      </c>
    </row>
    <row r="7" spans="2:36" x14ac:dyDescent="0.25">
      <c r="B7" s="13">
        <v>3.0303E-2</v>
      </c>
      <c r="C7" s="13">
        <f>B7*$C$4</f>
        <v>55.606005000000003</v>
      </c>
      <c r="D7" s="13">
        <v>9.6001000000000003E-2</v>
      </c>
      <c r="F7" s="13">
        <v>3.0303E-2</v>
      </c>
      <c r="G7" s="13">
        <f>F7*$G$4</f>
        <v>61.060544999999998</v>
      </c>
      <c r="H7" s="13">
        <v>0.10542</v>
      </c>
      <c r="J7" s="13">
        <v>3.0303E-2</v>
      </c>
      <c r="K7" s="13">
        <f>J7*$K$4</f>
        <v>63.242361000000002</v>
      </c>
      <c r="L7" s="13">
        <v>0.10906</v>
      </c>
      <c r="N7" s="13">
        <v>3.0303E-2</v>
      </c>
      <c r="O7" s="13">
        <f>N7*$O$4</f>
        <v>84.878703000000002</v>
      </c>
      <c r="P7" s="13">
        <v>7.392E-2</v>
      </c>
      <c r="R7" s="13">
        <v>0.02</v>
      </c>
      <c r="S7" s="13">
        <f>R7*$S$4</f>
        <v>63.42</v>
      </c>
      <c r="T7" s="13">
        <v>5.4896E-2</v>
      </c>
      <c r="V7" s="13">
        <v>0.02</v>
      </c>
      <c r="W7" s="13">
        <f>V7*$W$4</f>
        <v>68.460000000000008</v>
      </c>
      <c r="X7" s="13">
        <v>5.9202999999999999E-2</v>
      </c>
      <c r="Z7" s="13">
        <v>0.02</v>
      </c>
      <c r="AA7" s="13">
        <f>Z7*$AA$4</f>
        <v>74.06</v>
      </c>
      <c r="AB7" s="13">
        <v>4.0245999999999997E-2</v>
      </c>
      <c r="AD7" s="13">
        <v>0.02</v>
      </c>
      <c r="AE7" s="13">
        <f>AD7*$AE$4</f>
        <v>81.400000000000006</v>
      </c>
      <c r="AF7" s="13">
        <v>4.4139999999999999E-2</v>
      </c>
      <c r="AH7" s="13">
        <v>0.02</v>
      </c>
      <c r="AI7" s="13">
        <f>AH7*$AI$4</f>
        <v>88.44</v>
      </c>
      <c r="AJ7" s="13">
        <v>4.7834000000000002E-2</v>
      </c>
    </row>
    <row r="8" spans="2:36" x14ac:dyDescent="0.25">
      <c r="B8" s="13">
        <v>6.0303000000000002E-2</v>
      </c>
      <c r="C8" s="13">
        <f t="shared" ref="C8:C40" si="0">B8*$C$4</f>
        <v>110.65600500000001</v>
      </c>
      <c r="D8" s="13">
        <v>0.19494</v>
      </c>
      <c r="F8" s="13">
        <v>6.0303000000000002E-2</v>
      </c>
      <c r="G8" s="13">
        <f t="shared" ref="G8:G40" si="1">F8*$G$4</f>
        <v>121.51054500000001</v>
      </c>
      <c r="H8" s="13">
        <v>0.21451000000000001</v>
      </c>
      <c r="J8" s="13">
        <v>6.0303000000000002E-2</v>
      </c>
      <c r="K8" s="13">
        <f t="shared" ref="K8:K40" si="2">J8*$K$4</f>
        <v>125.852361</v>
      </c>
      <c r="L8" s="13">
        <v>0.22209999999999999</v>
      </c>
      <c r="N8" s="13">
        <v>6.0303000000000002E-2</v>
      </c>
      <c r="O8" s="13">
        <f t="shared" ref="O8:O40" si="3">N8*$O$4</f>
        <v>168.908703</v>
      </c>
      <c r="P8" s="13">
        <v>0.14935999999999999</v>
      </c>
      <c r="R8" s="13">
        <v>0.04</v>
      </c>
      <c r="S8" s="13">
        <f t="shared" ref="S8:S57" si="4">R8*$S$4</f>
        <v>126.84</v>
      </c>
      <c r="T8" s="13">
        <v>0.11105</v>
      </c>
      <c r="V8" s="13">
        <v>0.04</v>
      </c>
      <c r="W8" s="13">
        <f t="shared" ref="W8:W56" si="5">V8*$W$4</f>
        <v>136.92000000000002</v>
      </c>
      <c r="X8" s="13">
        <v>0.11988</v>
      </c>
      <c r="Z8" s="13">
        <v>0.04</v>
      </c>
      <c r="AA8" s="13">
        <f t="shared" ref="AA8:AA56" si="6">Z8*$AA$4</f>
        <v>148.12</v>
      </c>
      <c r="AB8" s="13">
        <v>8.1151000000000001E-2</v>
      </c>
      <c r="AD8" s="13">
        <v>0.04</v>
      </c>
      <c r="AE8" s="13">
        <f t="shared" ref="AE8:AE56" si="7">AD8*$AE$4</f>
        <v>162.80000000000001</v>
      </c>
      <c r="AF8" s="13">
        <v>8.9077000000000003E-2</v>
      </c>
      <c r="AH8" s="13">
        <v>0.04</v>
      </c>
      <c r="AI8" s="13">
        <f t="shared" ref="AI8:AI56" si="8">AH8*$AI$4</f>
        <v>176.88</v>
      </c>
      <c r="AJ8" s="13">
        <v>9.6609E-2</v>
      </c>
    </row>
    <row r="9" spans="2:36" x14ac:dyDescent="0.25">
      <c r="B9" s="13">
        <v>9.0302999999999994E-2</v>
      </c>
      <c r="C9" s="13">
        <f t="shared" si="0"/>
        <v>165.70600499999998</v>
      </c>
      <c r="D9" s="13">
        <v>0.29801</v>
      </c>
      <c r="F9" s="13">
        <v>9.0302999999999994E-2</v>
      </c>
      <c r="G9" s="13">
        <f t="shared" si="1"/>
        <v>181.960545</v>
      </c>
      <c r="H9" s="13">
        <v>0.32862000000000002</v>
      </c>
      <c r="J9" s="13">
        <v>9.0302999999999994E-2</v>
      </c>
      <c r="K9" s="13">
        <f t="shared" si="2"/>
        <v>188.46236099999999</v>
      </c>
      <c r="L9" s="13">
        <v>0.34054000000000001</v>
      </c>
      <c r="N9" s="13">
        <v>9.0302999999999994E-2</v>
      </c>
      <c r="O9" s="13">
        <f t="shared" si="3"/>
        <v>252.93870299999998</v>
      </c>
      <c r="P9" s="13">
        <v>0.22714999999999999</v>
      </c>
      <c r="R9" s="13">
        <v>0.06</v>
      </c>
      <c r="S9" s="13">
        <f t="shared" si="4"/>
        <v>190.26</v>
      </c>
      <c r="T9" s="13">
        <v>0.16852</v>
      </c>
      <c r="V9" s="13">
        <v>0.06</v>
      </c>
      <c r="W9" s="13">
        <f t="shared" si="5"/>
        <v>205.38</v>
      </c>
      <c r="X9" s="13">
        <v>0.18209</v>
      </c>
      <c r="Z9" s="13">
        <v>0.06</v>
      </c>
      <c r="AA9" s="13">
        <f t="shared" si="6"/>
        <v>222.17999999999998</v>
      </c>
      <c r="AB9" s="13">
        <v>0.12273000000000001</v>
      </c>
      <c r="AD9" s="13">
        <v>0.06</v>
      </c>
      <c r="AE9" s="13">
        <f t="shared" si="7"/>
        <v>244.2</v>
      </c>
      <c r="AF9" s="13">
        <v>0.13483000000000001</v>
      </c>
      <c r="AH9" s="13">
        <v>0.06</v>
      </c>
      <c r="AI9" s="13">
        <f t="shared" si="8"/>
        <v>265.32</v>
      </c>
      <c r="AJ9" s="13">
        <v>0.14635000000000001</v>
      </c>
    </row>
    <row r="10" spans="2:36" x14ac:dyDescent="0.25">
      <c r="B10" s="13">
        <v>0.1203</v>
      </c>
      <c r="C10" s="13">
        <f t="shared" si="0"/>
        <v>220.75050000000002</v>
      </c>
      <c r="D10" s="13">
        <v>0.40545999999999999</v>
      </c>
      <c r="F10" s="13">
        <v>0.1203</v>
      </c>
      <c r="G10" s="13">
        <f t="shared" si="1"/>
        <v>242.40450000000001</v>
      </c>
      <c r="H10" s="13">
        <v>0.44812000000000002</v>
      </c>
      <c r="J10" s="13">
        <v>0.1203</v>
      </c>
      <c r="K10" s="13">
        <f t="shared" si="2"/>
        <v>251.06610000000001</v>
      </c>
      <c r="L10" s="13">
        <v>0.46478999999999998</v>
      </c>
      <c r="N10" s="13">
        <v>0.1203</v>
      </c>
      <c r="O10" s="13">
        <f t="shared" si="3"/>
        <v>336.96030000000002</v>
      </c>
      <c r="P10" s="13">
        <v>0.30741000000000002</v>
      </c>
      <c r="R10" s="13">
        <v>0.08</v>
      </c>
      <c r="S10" s="13">
        <f t="shared" si="4"/>
        <v>253.68</v>
      </c>
      <c r="T10" s="13">
        <v>0.22733999999999999</v>
      </c>
      <c r="V10" s="13">
        <v>0.08</v>
      </c>
      <c r="W10" s="13">
        <f t="shared" si="5"/>
        <v>273.84000000000003</v>
      </c>
      <c r="X10" s="13">
        <v>0.24589</v>
      </c>
      <c r="Z10" s="13">
        <v>0.08</v>
      </c>
      <c r="AA10" s="13">
        <f t="shared" si="6"/>
        <v>296.24</v>
      </c>
      <c r="AB10" s="13">
        <v>0.16500000000000001</v>
      </c>
      <c r="AD10" s="13">
        <v>0.08</v>
      </c>
      <c r="AE10" s="13">
        <f t="shared" si="7"/>
        <v>325.60000000000002</v>
      </c>
      <c r="AF10" s="13">
        <v>0.18143000000000001</v>
      </c>
      <c r="AH10" s="13">
        <v>0.08</v>
      </c>
      <c r="AI10" s="13">
        <f t="shared" si="8"/>
        <v>353.76</v>
      </c>
      <c r="AJ10" s="13">
        <v>0.1971</v>
      </c>
    </row>
    <row r="11" spans="2:36" x14ac:dyDescent="0.25">
      <c r="B11" s="13">
        <v>0.15029999999999999</v>
      </c>
      <c r="C11" s="13">
        <f t="shared" si="0"/>
        <v>275.8005</v>
      </c>
      <c r="D11" s="13">
        <v>0.51758999999999999</v>
      </c>
      <c r="F11" s="13">
        <v>0.15029999999999999</v>
      </c>
      <c r="G11" s="13">
        <f t="shared" si="1"/>
        <v>302.85449999999997</v>
      </c>
      <c r="H11" s="13">
        <v>0.57338</v>
      </c>
      <c r="J11" s="13">
        <v>0.15029999999999999</v>
      </c>
      <c r="K11" s="13">
        <f t="shared" si="2"/>
        <v>313.67609999999996</v>
      </c>
      <c r="L11" s="13">
        <v>0.59528000000000003</v>
      </c>
      <c r="N11" s="13">
        <v>0.15029999999999999</v>
      </c>
      <c r="O11" s="13">
        <f t="shared" si="3"/>
        <v>420.99029999999999</v>
      </c>
      <c r="P11" s="13">
        <v>0.39026</v>
      </c>
      <c r="R11" s="13">
        <v>0.1</v>
      </c>
      <c r="S11" s="13">
        <f t="shared" si="4"/>
        <v>317.10000000000002</v>
      </c>
      <c r="T11" s="13">
        <v>0.28755999999999998</v>
      </c>
      <c r="V11" s="13">
        <v>0.1</v>
      </c>
      <c r="W11" s="13">
        <f t="shared" si="5"/>
        <v>342.3</v>
      </c>
      <c r="X11" s="13">
        <v>0.31134000000000001</v>
      </c>
      <c r="Z11" s="13">
        <v>0.1</v>
      </c>
      <c r="AA11" s="13">
        <f t="shared" si="6"/>
        <v>370.3</v>
      </c>
      <c r="AB11" s="13">
        <v>0.20799000000000001</v>
      </c>
      <c r="AD11" s="13">
        <v>0.1</v>
      </c>
      <c r="AE11" s="13">
        <f t="shared" si="7"/>
        <v>407</v>
      </c>
      <c r="AF11" s="13">
        <v>0.22889000000000001</v>
      </c>
      <c r="AH11" s="13">
        <v>0.1</v>
      </c>
      <c r="AI11" s="13">
        <f t="shared" si="8"/>
        <v>442.20000000000005</v>
      </c>
      <c r="AJ11" s="13">
        <v>0.24887000000000001</v>
      </c>
    </row>
    <row r="12" spans="2:36" x14ac:dyDescent="0.25">
      <c r="B12" s="13">
        <v>0.18029999999999999</v>
      </c>
      <c r="C12" s="13">
        <f t="shared" si="0"/>
        <v>330.85049999999995</v>
      </c>
      <c r="D12" s="13">
        <v>0.63471999999999995</v>
      </c>
      <c r="F12" s="13">
        <v>0.18029999999999999</v>
      </c>
      <c r="G12" s="13">
        <f t="shared" si="1"/>
        <v>363.30449999999996</v>
      </c>
      <c r="H12" s="13">
        <v>0.70486000000000004</v>
      </c>
      <c r="J12" s="13">
        <v>0.18029999999999999</v>
      </c>
      <c r="K12" s="13">
        <f t="shared" si="2"/>
        <v>376.28609999999998</v>
      </c>
      <c r="L12" s="13">
        <v>0.73250999999999999</v>
      </c>
      <c r="N12" s="13">
        <v>0.18029999999999999</v>
      </c>
      <c r="O12" s="13">
        <f t="shared" si="3"/>
        <v>505.02029999999996</v>
      </c>
      <c r="P12" s="13">
        <v>0.47582999999999998</v>
      </c>
      <c r="R12" s="13">
        <v>0.12</v>
      </c>
      <c r="S12" s="13">
        <f t="shared" si="4"/>
        <v>380.52</v>
      </c>
      <c r="T12" s="13">
        <v>0.34923999999999999</v>
      </c>
      <c r="V12" s="13">
        <v>0.12</v>
      </c>
      <c r="W12" s="13">
        <f t="shared" si="5"/>
        <v>410.76</v>
      </c>
      <c r="X12" s="13">
        <v>0.37851000000000001</v>
      </c>
      <c r="Z12" s="13">
        <v>0.12</v>
      </c>
      <c r="AA12" s="13">
        <f t="shared" si="6"/>
        <v>444.35999999999996</v>
      </c>
      <c r="AB12" s="13">
        <v>0.25169999999999998</v>
      </c>
      <c r="AD12" s="13">
        <v>0.12</v>
      </c>
      <c r="AE12" s="13">
        <f t="shared" si="7"/>
        <v>488.4</v>
      </c>
      <c r="AF12" s="13">
        <v>0.27725</v>
      </c>
      <c r="AH12" s="13">
        <v>0.12</v>
      </c>
      <c r="AI12" s="13">
        <f t="shared" si="8"/>
        <v>530.64</v>
      </c>
      <c r="AJ12" s="13">
        <v>0.30170999999999998</v>
      </c>
    </row>
    <row r="13" spans="2:36" x14ac:dyDescent="0.25">
      <c r="B13" s="13">
        <v>0.21029999999999999</v>
      </c>
      <c r="C13" s="13">
        <f t="shared" si="0"/>
        <v>385.90049999999997</v>
      </c>
      <c r="D13" s="13">
        <v>0.75719000000000003</v>
      </c>
      <c r="F13" s="13">
        <v>0.21029999999999999</v>
      </c>
      <c r="G13" s="13">
        <f t="shared" si="1"/>
        <v>423.75449999999995</v>
      </c>
      <c r="H13" s="13">
        <v>0.84301999999999999</v>
      </c>
      <c r="J13" s="13">
        <v>0.21029999999999999</v>
      </c>
      <c r="K13" s="13">
        <f t="shared" si="2"/>
        <v>438.89609999999999</v>
      </c>
      <c r="L13" s="13">
        <v>0.877</v>
      </c>
      <c r="N13" s="13">
        <v>0.21029999999999999</v>
      </c>
      <c r="O13" s="13">
        <f t="shared" si="3"/>
        <v>589.05029999999999</v>
      </c>
      <c r="P13" s="13">
        <v>0.56425000000000003</v>
      </c>
      <c r="R13" s="13">
        <v>0.14000000000000001</v>
      </c>
      <c r="S13" s="13">
        <f t="shared" si="4"/>
        <v>443.94000000000005</v>
      </c>
      <c r="T13" s="13">
        <v>0.41243000000000002</v>
      </c>
      <c r="V13" s="13">
        <v>0.14000000000000001</v>
      </c>
      <c r="W13" s="13">
        <f t="shared" si="5"/>
        <v>479.22</v>
      </c>
      <c r="X13" s="13">
        <v>0.44746000000000002</v>
      </c>
      <c r="Z13" s="13">
        <v>0.14000000000000001</v>
      </c>
      <c r="AA13" s="13">
        <f t="shared" si="6"/>
        <v>518.42000000000007</v>
      </c>
      <c r="AB13" s="13">
        <v>0.29616999999999999</v>
      </c>
      <c r="AD13" s="13">
        <v>0.14000000000000001</v>
      </c>
      <c r="AE13" s="13">
        <f t="shared" si="7"/>
        <v>569.80000000000007</v>
      </c>
      <c r="AF13" s="13">
        <v>0.32651999999999998</v>
      </c>
      <c r="AH13" s="13">
        <v>0.14000000000000001</v>
      </c>
      <c r="AI13" s="13">
        <f t="shared" si="8"/>
        <v>619.08000000000004</v>
      </c>
      <c r="AJ13" s="13">
        <v>0.35564000000000001</v>
      </c>
    </row>
    <row r="14" spans="2:36" x14ac:dyDescent="0.25">
      <c r="B14" s="13">
        <v>0.24030000000000001</v>
      </c>
      <c r="C14" s="13">
        <f t="shared" si="0"/>
        <v>440.95050000000003</v>
      </c>
      <c r="D14" s="13">
        <v>0.88536000000000004</v>
      </c>
      <c r="F14" s="13">
        <v>0.24030000000000001</v>
      </c>
      <c r="G14" s="13">
        <f t="shared" si="1"/>
        <v>484.20450000000005</v>
      </c>
      <c r="H14" s="13">
        <v>0.98838000000000004</v>
      </c>
      <c r="J14" s="13">
        <v>0.24030000000000001</v>
      </c>
      <c r="K14" s="13">
        <f t="shared" si="2"/>
        <v>501.5061</v>
      </c>
      <c r="L14" s="13">
        <v>1.0294000000000001</v>
      </c>
      <c r="N14" s="13">
        <v>0.24030000000000001</v>
      </c>
      <c r="O14" s="13">
        <f t="shared" si="3"/>
        <v>673.08030000000008</v>
      </c>
      <c r="P14" s="13">
        <v>0.65568000000000004</v>
      </c>
      <c r="R14" s="13">
        <v>0.16</v>
      </c>
      <c r="S14" s="13">
        <f t="shared" si="4"/>
        <v>507.36</v>
      </c>
      <c r="T14" s="13">
        <v>0.47719</v>
      </c>
      <c r="V14" s="13">
        <v>0.16</v>
      </c>
      <c r="W14" s="13">
        <f t="shared" si="5"/>
        <v>547.68000000000006</v>
      </c>
      <c r="X14" s="13">
        <v>0.51829000000000003</v>
      </c>
      <c r="Z14" s="13">
        <v>0.16</v>
      </c>
      <c r="AA14" s="13">
        <f t="shared" si="6"/>
        <v>592.48</v>
      </c>
      <c r="AB14" s="13">
        <v>0.34139999999999998</v>
      </c>
      <c r="AD14" s="13">
        <v>0.16</v>
      </c>
      <c r="AE14" s="13">
        <f t="shared" si="7"/>
        <v>651.20000000000005</v>
      </c>
      <c r="AF14" s="13">
        <v>0.37674000000000002</v>
      </c>
      <c r="AH14" s="13">
        <v>0.16</v>
      </c>
      <c r="AI14" s="13">
        <f t="shared" si="8"/>
        <v>707.52</v>
      </c>
      <c r="AJ14" s="13">
        <v>0.41071000000000002</v>
      </c>
    </row>
    <row r="15" spans="2:36" x14ac:dyDescent="0.25">
      <c r="B15" s="13">
        <v>0.27029999999999998</v>
      </c>
      <c r="C15" s="13">
        <f t="shared" si="0"/>
        <v>496.00049999999999</v>
      </c>
      <c r="D15" s="13">
        <v>1.0197000000000001</v>
      </c>
      <c r="F15" s="13">
        <v>0.27029999999999998</v>
      </c>
      <c r="G15" s="13">
        <f t="shared" si="1"/>
        <v>544.65449999999998</v>
      </c>
      <c r="H15" s="13">
        <v>1.1415</v>
      </c>
      <c r="J15" s="13">
        <v>0.27029999999999998</v>
      </c>
      <c r="K15" s="13">
        <f t="shared" si="2"/>
        <v>564.11609999999996</v>
      </c>
      <c r="L15" s="13">
        <v>1.1902999999999999</v>
      </c>
      <c r="N15" s="13">
        <v>0.27029999999999998</v>
      </c>
      <c r="O15" s="13">
        <f t="shared" si="3"/>
        <v>757.11029999999994</v>
      </c>
      <c r="P15" s="13">
        <v>0.75026999999999999</v>
      </c>
      <c r="R15" s="13">
        <v>0.18</v>
      </c>
      <c r="S15" s="13">
        <f t="shared" si="4"/>
        <v>570.78</v>
      </c>
      <c r="T15" s="13">
        <v>0.54357</v>
      </c>
      <c r="V15" s="13">
        <v>0.18</v>
      </c>
      <c r="W15" s="13">
        <f t="shared" si="5"/>
        <v>616.14</v>
      </c>
      <c r="X15" s="13">
        <v>0.59104999999999996</v>
      </c>
      <c r="Z15" s="13">
        <v>0.18</v>
      </c>
      <c r="AA15" s="13">
        <f t="shared" si="6"/>
        <v>666.54</v>
      </c>
      <c r="AB15" s="13">
        <v>0.38741999999999999</v>
      </c>
      <c r="AD15" s="13">
        <v>0.18</v>
      </c>
      <c r="AE15" s="13">
        <f t="shared" si="7"/>
        <v>732.6</v>
      </c>
      <c r="AF15" s="13">
        <v>0.42792999999999998</v>
      </c>
      <c r="AH15" s="13">
        <v>0.18</v>
      </c>
      <c r="AI15" s="13">
        <f t="shared" si="8"/>
        <v>795.95999999999992</v>
      </c>
      <c r="AJ15" s="13">
        <v>0.46694999999999998</v>
      </c>
    </row>
    <row r="16" spans="2:36" x14ac:dyDescent="0.25">
      <c r="B16" s="13">
        <v>0.30030000000000001</v>
      </c>
      <c r="C16" s="13">
        <f t="shared" si="0"/>
        <v>551.05050000000006</v>
      </c>
      <c r="D16" s="13">
        <v>1.1606000000000001</v>
      </c>
      <c r="F16" s="13">
        <v>0.30030000000000001</v>
      </c>
      <c r="G16" s="13">
        <f t="shared" si="1"/>
        <v>605.10450000000003</v>
      </c>
      <c r="H16" s="13">
        <v>1.3030999999999999</v>
      </c>
      <c r="J16" s="13">
        <v>0.30030000000000001</v>
      </c>
      <c r="K16" s="13">
        <f t="shared" si="2"/>
        <v>626.72609999999997</v>
      </c>
      <c r="L16" s="13">
        <v>1.3604000000000001</v>
      </c>
      <c r="N16" s="13">
        <v>0.30030000000000001</v>
      </c>
      <c r="O16" s="13">
        <f t="shared" si="3"/>
        <v>841.14030000000002</v>
      </c>
      <c r="P16" s="13">
        <v>0.84819</v>
      </c>
      <c r="R16" s="13">
        <v>0.2</v>
      </c>
      <c r="S16" s="13">
        <f t="shared" si="4"/>
        <v>634.20000000000005</v>
      </c>
      <c r="T16" s="13">
        <v>0.61163999999999996</v>
      </c>
      <c r="V16" s="13">
        <v>0.2</v>
      </c>
      <c r="W16" s="13">
        <f t="shared" si="5"/>
        <v>684.6</v>
      </c>
      <c r="X16" s="13">
        <v>0.66583000000000003</v>
      </c>
      <c r="Z16" s="13">
        <v>0.2</v>
      </c>
      <c r="AA16" s="13">
        <f t="shared" si="6"/>
        <v>740.6</v>
      </c>
      <c r="AB16" s="13">
        <v>0.43425000000000002</v>
      </c>
      <c r="AD16" s="13">
        <v>0.2</v>
      </c>
      <c r="AE16" s="13">
        <f t="shared" si="7"/>
        <v>814</v>
      </c>
      <c r="AF16" s="13">
        <v>0.48011999999999999</v>
      </c>
      <c r="AH16" s="13">
        <v>0.2</v>
      </c>
      <c r="AI16" s="13">
        <f t="shared" si="8"/>
        <v>884.40000000000009</v>
      </c>
      <c r="AJ16" s="13">
        <v>0.52439999999999998</v>
      </c>
    </row>
    <row r="17" spans="2:36" x14ac:dyDescent="0.25">
      <c r="B17" s="13">
        <v>0.33029999999999998</v>
      </c>
      <c r="C17" s="13">
        <f t="shared" si="0"/>
        <v>606.10050000000001</v>
      </c>
      <c r="D17" s="13">
        <v>1.3085</v>
      </c>
      <c r="F17" s="13">
        <v>0.33029999999999998</v>
      </c>
      <c r="G17" s="13">
        <f t="shared" si="1"/>
        <v>665.55449999999996</v>
      </c>
      <c r="H17" s="13">
        <v>1.4739</v>
      </c>
      <c r="J17" s="13">
        <v>0.33029999999999998</v>
      </c>
      <c r="K17" s="13">
        <f t="shared" si="2"/>
        <v>689.33609999999999</v>
      </c>
      <c r="L17" s="13">
        <v>1.5407</v>
      </c>
      <c r="N17" s="13">
        <v>0.33029999999999998</v>
      </c>
      <c r="O17" s="13">
        <f t="shared" si="3"/>
        <v>925.1703</v>
      </c>
      <c r="P17" s="13">
        <v>0.94962999999999997</v>
      </c>
      <c r="R17" s="13">
        <v>0.22</v>
      </c>
      <c r="S17" s="13">
        <f t="shared" si="4"/>
        <v>697.62</v>
      </c>
      <c r="T17" s="13">
        <v>0.68147000000000002</v>
      </c>
      <c r="V17" s="13">
        <v>0.22</v>
      </c>
      <c r="W17" s="13">
        <f t="shared" si="5"/>
        <v>753.06000000000006</v>
      </c>
      <c r="X17" s="13">
        <v>0.74272000000000005</v>
      </c>
      <c r="Z17" s="13">
        <v>0.22</v>
      </c>
      <c r="AA17" s="13">
        <f t="shared" si="6"/>
        <v>814.66</v>
      </c>
      <c r="AB17" s="13">
        <v>0.48192000000000002</v>
      </c>
      <c r="AD17" s="13">
        <v>0.22</v>
      </c>
      <c r="AE17" s="13">
        <f t="shared" si="7"/>
        <v>895.4</v>
      </c>
      <c r="AF17" s="13">
        <v>0.53334000000000004</v>
      </c>
      <c r="AH17" s="13">
        <v>0.22</v>
      </c>
      <c r="AI17" s="13">
        <f t="shared" si="8"/>
        <v>972.84</v>
      </c>
      <c r="AJ17" s="13">
        <v>0.58309</v>
      </c>
    </row>
    <row r="18" spans="2:36" x14ac:dyDescent="0.25">
      <c r="B18" s="13">
        <v>0.36030000000000001</v>
      </c>
      <c r="C18" s="13">
        <f t="shared" si="0"/>
        <v>661.15049999999997</v>
      </c>
      <c r="D18" s="13">
        <v>1.4641</v>
      </c>
      <c r="F18" s="13">
        <v>0.36030000000000001</v>
      </c>
      <c r="G18" s="13">
        <f t="shared" si="1"/>
        <v>726.00450000000001</v>
      </c>
      <c r="H18" s="13">
        <v>1.6546000000000001</v>
      </c>
      <c r="J18" s="13">
        <v>0.36030000000000001</v>
      </c>
      <c r="K18" s="13">
        <f t="shared" si="2"/>
        <v>751.9461</v>
      </c>
      <c r="L18" s="13">
        <v>1.732</v>
      </c>
      <c r="N18" s="13">
        <v>0.36030000000000001</v>
      </c>
      <c r="O18" s="13">
        <f t="shared" si="3"/>
        <v>1009.2003</v>
      </c>
      <c r="P18" s="13">
        <v>1.0548</v>
      </c>
      <c r="R18" s="13">
        <v>0.24</v>
      </c>
      <c r="S18" s="13">
        <f t="shared" si="4"/>
        <v>761.04</v>
      </c>
      <c r="T18" s="13">
        <v>0.75312000000000001</v>
      </c>
      <c r="V18" s="13">
        <v>0.24</v>
      </c>
      <c r="W18" s="13">
        <f t="shared" si="5"/>
        <v>821.52</v>
      </c>
      <c r="X18" s="13">
        <v>0.82181000000000004</v>
      </c>
      <c r="Z18" s="13">
        <v>0.24</v>
      </c>
      <c r="AA18" s="13">
        <f t="shared" si="6"/>
        <v>888.71999999999991</v>
      </c>
      <c r="AB18" s="13">
        <v>0.53044000000000002</v>
      </c>
      <c r="AD18" s="13">
        <v>0.24</v>
      </c>
      <c r="AE18" s="13">
        <f t="shared" si="7"/>
        <v>976.8</v>
      </c>
      <c r="AF18" s="13">
        <v>0.58762999999999999</v>
      </c>
      <c r="AH18" s="13">
        <v>0.24</v>
      </c>
      <c r="AI18" s="13">
        <f t="shared" si="8"/>
        <v>1061.28</v>
      </c>
      <c r="AJ18" s="13">
        <v>0.64307000000000003</v>
      </c>
    </row>
    <row r="19" spans="2:36" x14ac:dyDescent="0.25">
      <c r="B19" s="13">
        <v>0.39029999999999998</v>
      </c>
      <c r="C19" s="13">
        <f t="shared" si="0"/>
        <v>716.20049999999992</v>
      </c>
      <c r="D19" s="13">
        <v>1.6278999999999999</v>
      </c>
      <c r="F19" s="13">
        <v>0.39029999999999998</v>
      </c>
      <c r="G19" s="13">
        <f t="shared" si="1"/>
        <v>786.45449999999994</v>
      </c>
      <c r="H19" s="13">
        <v>1.8462000000000001</v>
      </c>
      <c r="J19" s="13">
        <v>0.39029999999999998</v>
      </c>
      <c r="K19" s="13">
        <f t="shared" si="2"/>
        <v>814.55610000000001</v>
      </c>
      <c r="L19" s="13">
        <v>1.9354</v>
      </c>
      <c r="N19" s="13">
        <v>0.39029999999999998</v>
      </c>
      <c r="O19" s="13">
        <f t="shared" si="3"/>
        <v>1093.2302999999999</v>
      </c>
      <c r="P19" s="13">
        <v>1.1637999999999999</v>
      </c>
      <c r="R19" s="13">
        <v>0.26</v>
      </c>
      <c r="S19" s="13">
        <f t="shared" si="4"/>
        <v>824.46</v>
      </c>
      <c r="T19" s="13">
        <v>0.82667000000000002</v>
      </c>
      <c r="V19" s="13">
        <v>0.26</v>
      </c>
      <c r="W19" s="13">
        <f t="shared" si="5"/>
        <v>889.98</v>
      </c>
      <c r="X19" s="13">
        <v>0.9032</v>
      </c>
      <c r="Z19" s="13">
        <v>0.26</v>
      </c>
      <c r="AA19" s="13">
        <f t="shared" si="6"/>
        <v>962.78000000000009</v>
      </c>
      <c r="AB19" s="13">
        <v>0.57984999999999998</v>
      </c>
      <c r="AD19" s="13">
        <v>0.26</v>
      </c>
      <c r="AE19" s="13">
        <f t="shared" si="7"/>
        <v>1058.2</v>
      </c>
      <c r="AF19" s="13">
        <v>0.64302000000000004</v>
      </c>
      <c r="AH19" s="13">
        <v>0.26</v>
      </c>
      <c r="AI19" s="13">
        <f t="shared" si="8"/>
        <v>1149.72</v>
      </c>
      <c r="AJ19" s="13">
        <v>0.70438999999999996</v>
      </c>
    </row>
    <row r="20" spans="2:36" x14ac:dyDescent="0.25">
      <c r="B20" s="13">
        <v>0.42030000000000001</v>
      </c>
      <c r="C20" s="13">
        <f t="shared" si="0"/>
        <v>771.25049999999999</v>
      </c>
      <c r="D20" s="13">
        <v>1.8007</v>
      </c>
      <c r="F20" s="13">
        <v>0.42030000000000001</v>
      </c>
      <c r="G20" s="13">
        <f t="shared" si="1"/>
        <v>846.90449999999998</v>
      </c>
      <c r="H20" s="13">
        <v>2.0497000000000001</v>
      </c>
      <c r="J20" s="13">
        <v>0.42030000000000001</v>
      </c>
      <c r="K20" s="13">
        <f t="shared" si="2"/>
        <v>877.16610000000003</v>
      </c>
      <c r="L20" s="13">
        <v>2.1520999999999999</v>
      </c>
      <c r="N20" s="13">
        <v>0.42030000000000001</v>
      </c>
      <c r="O20" s="13">
        <f t="shared" si="3"/>
        <v>1177.2602999999999</v>
      </c>
      <c r="P20" s="13">
        <v>1.2769999999999999</v>
      </c>
      <c r="R20" s="13">
        <v>0.28000000000000003</v>
      </c>
      <c r="S20" s="13">
        <f t="shared" si="4"/>
        <v>887.88000000000011</v>
      </c>
      <c r="T20" s="13">
        <v>0.9022</v>
      </c>
      <c r="V20" s="13">
        <v>0.28000000000000003</v>
      </c>
      <c r="W20" s="13">
        <f t="shared" si="5"/>
        <v>958.44</v>
      </c>
      <c r="X20" s="13">
        <v>0.98699000000000003</v>
      </c>
      <c r="Z20" s="13">
        <v>0.28000000000000003</v>
      </c>
      <c r="AA20" s="13">
        <f t="shared" si="6"/>
        <v>1036.8400000000001</v>
      </c>
      <c r="AB20" s="13">
        <v>0.63014999999999999</v>
      </c>
      <c r="AD20" s="13">
        <v>0.28000000000000003</v>
      </c>
      <c r="AE20" s="13">
        <f t="shared" si="7"/>
        <v>1139.6000000000001</v>
      </c>
      <c r="AF20" s="13">
        <v>0.69952999999999999</v>
      </c>
      <c r="AH20" s="13">
        <v>0.28000000000000003</v>
      </c>
      <c r="AI20" s="13">
        <f t="shared" si="8"/>
        <v>1238.1600000000001</v>
      </c>
      <c r="AJ20" s="13">
        <v>0.76709000000000005</v>
      </c>
    </row>
    <row r="21" spans="2:36" x14ac:dyDescent="0.25">
      <c r="B21" s="13">
        <v>0.45029999999999998</v>
      </c>
      <c r="C21" s="13">
        <f t="shared" si="0"/>
        <v>826.30049999999994</v>
      </c>
      <c r="D21" s="13">
        <v>1.9830000000000001</v>
      </c>
      <c r="F21" s="13">
        <v>0.45029999999999998</v>
      </c>
      <c r="G21" s="13">
        <f t="shared" si="1"/>
        <v>907.35449999999992</v>
      </c>
      <c r="H21" s="13">
        <v>2.2662</v>
      </c>
      <c r="J21" s="13">
        <v>0.45029999999999998</v>
      </c>
      <c r="K21" s="13">
        <f t="shared" si="2"/>
        <v>939.77609999999993</v>
      </c>
      <c r="L21" s="13">
        <v>2.3833000000000002</v>
      </c>
      <c r="N21" s="13">
        <v>0.45029999999999998</v>
      </c>
      <c r="O21" s="13">
        <f t="shared" si="3"/>
        <v>1261.2902999999999</v>
      </c>
      <c r="P21" s="13">
        <v>1.3946000000000001</v>
      </c>
      <c r="R21" s="13">
        <v>0.3</v>
      </c>
      <c r="S21" s="13">
        <f t="shared" si="4"/>
        <v>951.3</v>
      </c>
      <c r="T21" s="13">
        <v>0.97979000000000005</v>
      </c>
      <c r="V21" s="13">
        <v>0.3</v>
      </c>
      <c r="W21" s="13">
        <f t="shared" si="5"/>
        <v>1026.8999999999999</v>
      </c>
      <c r="X21" s="13">
        <v>1.0732999999999999</v>
      </c>
      <c r="Z21" s="13">
        <v>0.3</v>
      </c>
      <c r="AA21" s="13">
        <f t="shared" si="6"/>
        <v>1110.8999999999999</v>
      </c>
      <c r="AB21" s="13">
        <v>0.68139000000000005</v>
      </c>
      <c r="AD21" s="13">
        <v>0.3</v>
      </c>
      <c r="AE21" s="13">
        <f t="shared" si="7"/>
        <v>1221</v>
      </c>
      <c r="AF21" s="13">
        <v>0.75721000000000005</v>
      </c>
      <c r="AH21" s="13">
        <v>0.3</v>
      </c>
      <c r="AI21" s="13">
        <f t="shared" si="8"/>
        <v>1326.6</v>
      </c>
      <c r="AJ21" s="13">
        <v>0.83121999999999996</v>
      </c>
    </row>
    <row r="22" spans="2:36" x14ac:dyDescent="0.25">
      <c r="B22" s="13">
        <v>0.4803</v>
      </c>
      <c r="C22" s="13">
        <f t="shared" si="0"/>
        <v>881.35050000000001</v>
      </c>
      <c r="D22" s="13">
        <v>2.1758999999999999</v>
      </c>
      <c r="F22" s="13">
        <v>0.4803</v>
      </c>
      <c r="G22" s="13">
        <f t="shared" si="1"/>
        <v>967.80449999999996</v>
      </c>
      <c r="H22" s="13">
        <v>2.4969999999999999</v>
      </c>
      <c r="J22" s="13">
        <v>0.4803</v>
      </c>
      <c r="K22" s="13">
        <f t="shared" si="2"/>
        <v>1002.3861000000001</v>
      </c>
      <c r="L22" s="13">
        <v>2.6307999999999998</v>
      </c>
      <c r="N22" s="13">
        <v>0.4803</v>
      </c>
      <c r="O22" s="13">
        <f t="shared" si="3"/>
        <v>1345.3203000000001</v>
      </c>
      <c r="P22" s="13">
        <v>1.5168999999999999</v>
      </c>
      <c r="R22" s="13">
        <v>0.32</v>
      </c>
      <c r="S22" s="13">
        <f t="shared" si="4"/>
        <v>1014.72</v>
      </c>
      <c r="T22" s="13">
        <v>1.0595000000000001</v>
      </c>
      <c r="V22" s="13">
        <v>0.32</v>
      </c>
      <c r="W22" s="13">
        <f t="shared" si="5"/>
        <v>1095.3600000000001</v>
      </c>
      <c r="X22" s="13">
        <v>1.1621999999999999</v>
      </c>
      <c r="Z22" s="13">
        <v>0.32</v>
      </c>
      <c r="AA22" s="13">
        <f t="shared" si="6"/>
        <v>1184.96</v>
      </c>
      <c r="AB22" s="13">
        <v>0.73358999999999996</v>
      </c>
      <c r="AD22" s="13">
        <v>0.32</v>
      </c>
      <c r="AE22" s="13">
        <f t="shared" si="7"/>
        <v>1302.4000000000001</v>
      </c>
      <c r="AF22" s="13">
        <v>0.81610000000000005</v>
      </c>
      <c r="AH22" s="13">
        <v>0.32</v>
      </c>
      <c r="AI22" s="13">
        <f t="shared" si="8"/>
        <v>1415.04</v>
      </c>
      <c r="AJ22" s="13">
        <v>0.89683000000000002</v>
      </c>
    </row>
    <row r="23" spans="2:36" x14ac:dyDescent="0.25">
      <c r="B23" s="13">
        <v>0.51029999999999998</v>
      </c>
      <c r="C23" s="13">
        <f t="shared" si="0"/>
        <v>936.40049999999997</v>
      </c>
      <c r="D23" s="13">
        <v>2.3803000000000001</v>
      </c>
      <c r="F23" s="13">
        <v>0.51029999999999998</v>
      </c>
      <c r="G23" s="13">
        <f t="shared" si="1"/>
        <v>1028.2545</v>
      </c>
      <c r="H23" s="13">
        <v>2.7437</v>
      </c>
      <c r="J23" s="13">
        <v>0.51029999999999998</v>
      </c>
      <c r="K23" s="13">
        <f t="shared" si="2"/>
        <v>1064.9960999999998</v>
      </c>
      <c r="L23" s="13">
        <v>2.8961999999999999</v>
      </c>
      <c r="N23" s="13">
        <v>0.51029999999999998</v>
      </c>
      <c r="O23" s="13">
        <f t="shared" si="3"/>
        <v>1429.3502999999998</v>
      </c>
      <c r="P23" s="13">
        <v>1.6440999999999999</v>
      </c>
      <c r="R23" s="13">
        <v>0.34</v>
      </c>
      <c r="S23" s="13">
        <f t="shared" si="4"/>
        <v>1078.1400000000001</v>
      </c>
      <c r="T23" s="13">
        <v>1.1415</v>
      </c>
      <c r="V23" s="13">
        <v>0.34</v>
      </c>
      <c r="W23" s="13">
        <f t="shared" si="5"/>
        <v>1163.8200000000002</v>
      </c>
      <c r="X23" s="13">
        <v>1.2539</v>
      </c>
      <c r="Z23" s="13">
        <v>0.34</v>
      </c>
      <c r="AA23" s="13">
        <f t="shared" si="6"/>
        <v>1259.02</v>
      </c>
      <c r="AB23" s="13">
        <v>0.78676999999999997</v>
      </c>
      <c r="AD23" s="13">
        <v>0.34</v>
      </c>
      <c r="AE23" s="13">
        <f t="shared" si="7"/>
        <v>1383.8000000000002</v>
      </c>
      <c r="AF23" s="13">
        <v>0.87622999999999995</v>
      </c>
      <c r="AH23" s="13">
        <v>0.34</v>
      </c>
      <c r="AI23" s="13">
        <f t="shared" si="8"/>
        <v>1503.48</v>
      </c>
      <c r="AJ23" s="13">
        <v>0.96396999999999999</v>
      </c>
    </row>
    <row r="24" spans="2:36" x14ac:dyDescent="0.25">
      <c r="B24" s="13">
        <v>0.5403</v>
      </c>
      <c r="C24" s="13">
        <f t="shared" si="0"/>
        <v>991.45050000000003</v>
      </c>
      <c r="D24" s="13">
        <v>2.5971000000000002</v>
      </c>
      <c r="F24" s="13">
        <v>0.5403</v>
      </c>
      <c r="G24" s="13">
        <f t="shared" si="1"/>
        <v>1088.7045000000001</v>
      </c>
      <c r="H24" s="13">
        <v>3.0078999999999998</v>
      </c>
      <c r="J24" s="13">
        <v>0.5403</v>
      </c>
      <c r="K24" s="13">
        <f t="shared" si="2"/>
        <v>1127.6061</v>
      </c>
      <c r="L24" s="13">
        <v>3.1815000000000002</v>
      </c>
      <c r="N24" s="13">
        <v>0.5403</v>
      </c>
      <c r="O24" s="13">
        <f t="shared" si="3"/>
        <v>1513.3803</v>
      </c>
      <c r="P24" s="13">
        <v>1.7765</v>
      </c>
      <c r="R24" s="13">
        <v>0.36</v>
      </c>
      <c r="S24" s="13">
        <f t="shared" si="4"/>
        <v>1141.56</v>
      </c>
      <c r="T24" s="13">
        <v>1.2258</v>
      </c>
      <c r="V24" s="13">
        <v>0.36</v>
      </c>
      <c r="W24" s="13">
        <f t="shared" si="5"/>
        <v>1232.28</v>
      </c>
      <c r="X24" s="13">
        <v>1.3484</v>
      </c>
      <c r="Z24" s="13">
        <v>0.36</v>
      </c>
      <c r="AA24" s="13">
        <f t="shared" si="6"/>
        <v>1333.08</v>
      </c>
      <c r="AB24" s="13">
        <v>0.84096000000000004</v>
      </c>
      <c r="AD24" s="13">
        <v>0.36</v>
      </c>
      <c r="AE24" s="13">
        <f t="shared" si="7"/>
        <v>1465.2</v>
      </c>
      <c r="AF24" s="13">
        <v>0.93764999999999998</v>
      </c>
      <c r="AH24" s="13">
        <v>0.36</v>
      </c>
      <c r="AI24" s="13">
        <f t="shared" si="8"/>
        <v>1591.9199999999998</v>
      </c>
      <c r="AJ24" s="13">
        <v>1.0327</v>
      </c>
    </row>
    <row r="25" spans="2:36" x14ac:dyDescent="0.25">
      <c r="B25" s="13">
        <v>0.57030000000000003</v>
      </c>
      <c r="C25" s="13">
        <f t="shared" si="0"/>
        <v>1046.5005000000001</v>
      </c>
      <c r="D25" s="13">
        <v>2.8275999999999999</v>
      </c>
      <c r="F25" s="13">
        <v>0.57030000000000003</v>
      </c>
      <c r="G25" s="13">
        <f t="shared" si="1"/>
        <v>1149.1545000000001</v>
      </c>
      <c r="H25" s="13">
        <v>3.2913999999999999</v>
      </c>
      <c r="J25" s="13">
        <v>0.57030000000000003</v>
      </c>
      <c r="K25" s="13">
        <f t="shared" si="2"/>
        <v>1190.2161000000001</v>
      </c>
      <c r="L25" s="13">
        <v>3.4891000000000001</v>
      </c>
      <c r="N25" s="13">
        <v>0.57030000000000003</v>
      </c>
      <c r="O25" s="13">
        <f t="shared" si="3"/>
        <v>1597.4103</v>
      </c>
      <c r="P25" s="13">
        <v>1.9145000000000001</v>
      </c>
      <c r="R25" s="13">
        <v>0.38</v>
      </c>
      <c r="S25" s="13">
        <f t="shared" si="4"/>
        <v>1204.98</v>
      </c>
      <c r="T25" s="13">
        <v>1.3125</v>
      </c>
      <c r="V25" s="13">
        <v>0.38</v>
      </c>
      <c r="W25" s="13">
        <f t="shared" si="5"/>
        <v>1300.74</v>
      </c>
      <c r="X25" s="13">
        <v>1.446</v>
      </c>
      <c r="Z25" s="13">
        <v>0.38</v>
      </c>
      <c r="AA25" s="13">
        <f t="shared" si="6"/>
        <v>1407.14</v>
      </c>
      <c r="AB25" s="13">
        <v>0.8962</v>
      </c>
      <c r="AD25" s="13">
        <v>0.38</v>
      </c>
      <c r="AE25" s="13">
        <f t="shared" si="7"/>
        <v>1546.6</v>
      </c>
      <c r="AF25" s="13">
        <v>1.0004</v>
      </c>
      <c r="AH25" s="13">
        <v>0.38</v>
      </c>
      <c r="AI25" s="13">
        <f t="shared" si="8"/>
        <v>1680.3600000000001</v>
      </c>
      <c r="AJ25" s="13">
        <v>1.1031</v>
      </c>
    </row>
    <row r="26" spans="2:36" x14ac:dyDescent="0.25">
      <c r="B26" s="13">
        <v>0.60029999999999994</v>
      </c>
      <c r="C26" s="13">
        <f t="shared" si="0"/>
        <v>1101.5504999999998</v>
      </c>
      <c r="D26" s="13">
        <v>3.0731999999999999</v>
      </c>
      <c r="F26" s="13">
        <v>0.60029999999999994</v>
      </c>
      <c r="G26" s="13">
        <f t="shared" si="1"/>
        <v>1209.6044999999999</v>
      </c>
      <c r="H26" s="13">
        <v>3.5966999999999998</v>
      </c>
      <c r="J26" s="13">
        <v>0.60029999999999994</v>
      </c>
      <c r="K26" s="13">
        <f t="shared" si="2"/>
        <v>1252.8261</v>
      </c>
      <c r="L26" s="13">
        <v>3.8216999999999999</v>
      </c>
      <c r="N26" s="13">
        <v>0.60029999999999994</v>
      </c>
      <c r="O26" s="13">
        <f t="shared" si="3"/>
        <v>1681.4402999999998</v>
      </c>
      <c r="P26" s="13">
        <v>2.0585</v>
      </c>
      <c r="R26" s="13">
        <v>0.4</v>
      </c>
      <c r="S26" s="13">
        <f t="shared" si="4"/>
        <v>1268.4000000000001</v>
      </c>
      <c r="T26" s="13">
        <v>1.4017999999999999</v>
      </c>
      <c r="V26" s="13">
        <v>0.4</v>
      </c>
      <c r="W26" s="13">
        <f t="shared" si="5"/>
        <v>1369.2</v>
      </c>
      <c r="X26" s="13">
        <v>1.5467</v>
      </c>
      <c r="Z26" s="13">
        <v>0.4</v>
      </c>
      <c r="AA26" s="13">
        <f t="shared" si="6"/>
        <v>1481.2</v>
      </c>
      <c r="AB26" s="13">
        <v>0.95250999999999997</v>
      </c>
      <c r="AD26" s="13">
        <v>0.4</v>
      </c>
      <c r="AE26" s="13">
        <f t="shared" si="7"/>
        <v>1628</v>
      </c>
      <c r="AF26" s="13">
        <v>1.0645</v>
      </c>
      <c r="AH26" s="13">
        <v>0.4</v>
      </c>
      <c r="AI26" s="13">
        <f t="shared" si="8"/>
        <v>1768.8000000000002</v>
      </c>
      <c r="AJ26" s="13">
        <v>1.1752</v>
      </c>
    </row>
    <row r="27" spans="2:36" x14ac:dyDescent="0.25">
      <c r="B27" s="13">
        <v>0.63029999999999997</v>
      </c>
      <c r="C27" s="13">
        <f t="shared" si="0"/>
        <v>1156.6005</v>
      </c>
      <c r="D27" s="13">
        <v>3.3351999999999999</v>
      </c>
      <c r="F27" s="13">
        <v>0.63029999999999997</v>
      </c>
      <c r="G27" s="13">
        <f t="shared" si="1"/>
        <v>1270.0545</v>
      </c>
      <c r="H27" s="13">
        <v>3.9262000000000001</v>
      </c>
      <c r="J27" s="13">
        <v>0.63029999999999997</v>
      </c>
      <c r="K27" s="13">
        <f t="shared" si="2"/>
        <v>1315.4360999999999</v>
      </c>
      <c r="L27" s="13">
        <v>4.1825000000000001</v>
      </c>
      <c r="N27" s="13">
        <v>0.63029999999999997</v>
      </c>
      <c r="O27" s="13">
        <f t="shared" si="3"/>
        <v>1765.4703</v>
      </c>
      <c r="P27" s="13">
        <v>2.2088000000000001</v>
      </c>
      <c r="R27" s="13">
        <v>0.42</v>
      </c>
      <c r="S27" s="13">
        <f t="shared" si="4"/>
        <v>1331.82</v>
      </c>
      <c r="T27" s="13">
        <v>1.4937</v>
      </c>
      <c r="V27" s="13">
        <v>0.42</v>
      </c>
      <c r="W27" s="13">
        <f t="shared" si="5"/>
        <v>1437.6599999999999</v>
      </c>
      <c r="X27" s="13">
        <v>1.6508</v>
      </c>
      <c r="Z27" s="13">
        <v>0.42</v>
      </c>
      <c r="AA27" s="13">
        <f t="shared" si="6"/>
        <v>1555.26</v>
      </c>
      <c r="AB27" s="13">
        <v>1.0099</v>
      </c>
      <c r="AD27" s="13">
        <v>0.42</v>
      </c>
      <c r="AE27" s="13">
        <f t="shared" si="7"/>
        <v>1709.3999999999999</v>
      </c>
      <c r="AF27" s="13">
        <v>1.1299999999999999</v>
      </c>
      <c r="AH27" s="13">
        <v>0.42</v>
      </c>
      <c r="AI27" s="13">
        <f t="shared" si="8"/>
        <v>1857.24</v>
      </c>
      <c r="AJ27" s="13">
        <v>1.2490000000000001</v>
      </c>
    </row>
    <row r="28" spans="2:36" x14ac:dyDescent="0.25">
      <c r="B28" s="13">
        <v>0.6603</v>
      </c>
      <c r="C28" s="13">
        <f t="shared" si="0"/>
        <v>1211.6505</v>
      </c>
      <c r="D28" s="13">
        <v>3.6156000000000001</v>
      </c>
      <c r="F28" s="13">
        <v>0.6603</v>
      </c>
      <c r="G28" s="13">
        <f t="shared" si="1"/>
        <v>1330.5045</v>
      </c>
      <c r="H28" s="13">
        <v>4.2830000000000004</v>
      </c>
      <c r="J28" s="13">
        <v>0.6603</v>
      </c>
      <c r="K28" s="13">
        <f t="shared" si="2"/>
        <v>1378.0461</v>
      </c>
      <c r="L28" s="13">
        <v>4.5753000000000004</v>
      </c>
      <c r="N28" s="13">
        <v>0.6603</v>
      </c>
      <c r="O28" s="13">
        <f t="shared" si="3"/>
        <v>1849.5002999999999</v>
      </c>
      <c r="P28" s="13">
        <v>2.3658999999999999</v>
      </c>
      <c r="R28" s="13">
        <v>0.44</v>
      </c>
      <c r="S28" s="13">
        <f t="shared" si="4"/>
        <v>1395.24</v>
      </c>
      <c r="T28" s="13">
        <v>1.5885</v>
      </c>
      <c r="V28" s="13">
        <v>0.44</v>
      </c>
      <c r="W28" s="13">
        <f t="shared" si="5"/>
        <v>1506.1200000000001</v>
      </c>
      <c r="X28" s="13">
        <v>1.7583</v>
      </c>
      <c r="Z28" s="13">
        <v>0.44</v>
      </c>
      <c r="AA28" s="13">
        <f t="shared" si="6"/>
        <v>1629.32</v>
      </c>
      <c r="AB28" s="13">
        <v>1.0685</v>
      </c>
      <c r="AD28" s="13">
        <v>0.44</v>
      </c>
      <c r="AE28" s="13">
        <f t="shared" si="7"/>
        <v>1790.8</v>
      </c>
      <c r="AF28" s="13">
        <v>1.1970000000000001</v>
      </c>
      <c r="AH28" s="13">
        <v>0.44</v>
      </c>
      <c r="AI28" s="13">
        <f t="shared" si="8"/>
        <v>1945.68</v>
      </c>
      <c r="AJ28" s="13">
        <v>1.3247</v>
      </c>
    </row>
    <row r="29" spans="2:36" x14ac:dyDescent="0.25">
      <c r="B29" s="13">
        <v>0.69030000000000002</v>
      </c>
      <c r="C29" s="13">
        <f t="shared" si="0"/>
        <v>1266.7005000000001</v>
      </c>
      <c r="D29" s="13">
        <v>3.9161999999999999</v>
      </c>
      <c r="F29" s="13">
        <v>0.69030000000000002</v>
      </c>
      <c r="G29" s="13">
        <f t="shared" si="1"/>
        <v>1390.9545000000001</v>
      </c>
      <c r="H29" s="13">
        <v>4.6706000000000003</v>
      </c>
      <c r="J29" s="13">
        <v>0.69030000000000002</v>
      </c>
      <c r="K29" s="13">
        <f t="shared" si="2"/>
        <v>1440.6561000000002</v>
      </c>
      <c r="L29" s="13">
        <v>5.0045999999999999</v>
      </c>
      <c r="N29" s="13">
        <v>0.69030000000000002</v>
      </c>
      <c r="O29" s="13">
        <f t="shared" si="3"/>
        <v>1933.5303000000001</v>
      </c>
      <c r="P29" s="13">
        <v>2.5301999999999998</v>
      </c>
      <c r="R29" s="13">
        <v>0.46</v>
      </c>
      <c r="S29" s="13">
        <f t="shared" si="4"/>
        <v>1458.66</v>
      </c>
      <c r="T29" s="13">
        <v>1.6860999999999999</v>
      </c>
      <c r="V29" s="13">
        <v>0.46</v>
      </c>
      <c r="W29" s="13">
        <f t="shared" si="5"/>
        <v>1574.5800000000002</v>
      </c>
      <c r="X29" s="13">
        <v>1.8695999999999999</v>
      </c>
      <c r="Z29" s="13">
        <v>0.46</v>
      </c>
      <c r="AA29" s="13">
        <f t="shared" si="6"/>
        <v>1703.38</v>
      </c>
      <c r="AB29" s="13">
        <v>1.1282000000000001</v>
      </c>
      <c r="AD29" s="13">
        <v>0.46</v>
      </c>
      <c r="AE29" s="13">
        <f t="shared" si="7"/>
        <v>1872.2</v>
      </c>
      <c r="AF29" s="13">
        <v>1.2655000000000001</v>
      </c>
      <c r="AH29" s="13">
        <v>0.46</v>
      </c>
      <c r="AI29" s="13">
        <f t="shared" si="8"/>
        <v>2034.1200000000001</v>
      </c>
      <c r="AJ29" s="13">
        <v>1.4023000000000001</v>
      </c>
    </row>
    <row r="30" spans="2:36" x14ac:dyDescent="0.25">
      <c r="B30" s="13">
        <v>0.72030000000000005</v>
      </c>
      <c r="C30" s="13">
        <f t="shared" si="0"/>
        <v>1321.7505000000001</v>
      </c>
      <c r="D30" s="13">
        <v>4.2393999999999998</v>
      </c>
      <c r="F30" s="13">
        <v>0.72030000000000005</v>
      </c>
      <c r="G30" s="13">
        <f t="shared" si="1"/>
        <v>1451.4045000000001</v>
      </c>
      <c r="H30" s="13">
        <v>5.0933000000000002</v>
      </c>
      <c r="J30" s="13">
        <v>0.72030000000000005</v>
      </c>
      <c r="K30" s="13">
        <f t="shared" si="2"/>
        <v>1503.2661000000001</v>
      </c>
      <c r="L30" s="13">
        <v>5.4755000000000003</v>
      </c>
      <c r="N30" s="13">
        <v>0.72030000000000005</v>
      </c>
      <c r="O30" s="13">
        <f t="shared" si="3"/>
        <v>2017.5603000000001</v>
      </c>
      <c r="P30" s="13">
        <v>2.7023000000000001</v>
      </c>
      <c r="R30" s="13">
        <v>0.48</v>
      </c>
      <c r="S30" s="13">
        <f t="shared" si="4"/>
        <v>1522.08</v>
      </c>
      <c r="T30" s="13">
        <v>1.7867999999999999</v>
      </c>
      <c r="V30" s="13">
        <v>0.48</v>
      </c>
      <c r="W30" s="13">
        <f t="shared" si="5"/>
        <v>1643.04</v>
      </c>
      <c r="X30" s="13">
        <v>1.9846999999999999</v>
      </c>
      <c r="Z30" s="13">
        <v>0.48</v>
      </c>
      <c r="AA30" s="13">
        <f t="shared" si="6"/>
        <v>1777.4399999999998</v>
      </c>
      <c r="AB30" s="13">
        <v>1.1892</v>
      </c>
      <c r="AD30" s="13">
        <v>0.48</v>
      </c>
      <c r="AE30" s="13">
        <f t="shared" si="7"/>
        <v>1953.6</v>
      </c>
      <c r="AF30" s="13">
        <v>1.3355999999999999</v>
      </c>
      <c r="AH30" s="13">
        <v>0.48</v>
      </c>
      <c r="AI30" s="13">
        <f t="shared" si="8"/>
        <v>2122.56</v>
      </c>
      <c r="AJ30" s="13">
        <v>1.4819</v>
      </c>
    </row>
    <row r="31" spans="2:36" x14ac:dyDescent="0.25">
      <c r="B31" s="13">
        <v>0.75029999999999997</v>
      </c>
      <c r="C31" s="13">
        <f t="shared" si="0"/>
        <v>1376.8004999999998</v>
      </c>
      <c r="D31" s="13">
        <v>4.5877999999999997</v>
      </c>
      <c r="F31" s="13">
        <v>0.75029999999999997</v>
      </c>
      <c r="G31" s="13">
        <f t="shared" si="1"/>
        <v>1511.8544999999999</v>
      </c>
      <c r="H31" s="13">
        <v>5.5559000000000003</v>
      </c>
      <c r="J31" s="13">
        <v>0.75029999999999997</v>
      </c>
      <c r="K31" s="13">
        <f t="shared" si="2"/>
        <v>1565.8761</v>
      </c>
      <c r="L31" s="13">
        <v>5.9946999999999999</v>
      </c>
      <c r="N31" s="13">
        <v>0.75029999999999997</v>
      </c>
      <c r="O31" s="13">
        <f t="shared" si="3"/>
        <v>2101.5902999999998</v>
      </c>
      <c r="P31" s="13">
        <v>2.8826999999999998</v>
      </c>
      <c r="R31" s="13">
        <v>0.5</v>
      </c>
      <c r="S31" s="13">
        <f t="shared" si="4"/>
        <v>1585.5</v>
      </c>
      <c r="T31" s="13">
        <v>1.8906000000000001</v>
      </c>
      <c r="V31" s="13">
        <v>0.5</v>
      </c>
      <c r="W31" s="13">
        <f t="shared" si="5"/>
        <v>1711.5</v>
      </c>
      <c r="X31" s="13">
        <v>2.1038000000000001</v>
      </c>
      <c r="Z31" s="13">
        <v>0.5</v>
      </c>
      <c r="AA31" s="13">
        <f t="shared" si="6"/>
        <v>1851.5</v>
      </c>
      <c r="AB31" s="13">
        <v>1.2514000000000001</v>
      </c>
      <c r="AD31" s="13">
        <v>0.5</v>
      </c>
      <c r="AE31" s="13">
        <f t="shared" si="7"/>
        <v>2035</v>
      </c>
      <c r="AF31" s="13">
        <v>1.4073</v>
      </c>
      <c r="AH31" s="13">
        <v>0.5</v>
      </c>
      <c r="AI31" s="13">
        <f t="shared" si="8"/>
        <v>2211</v>
      </c>
      <c r="AJ31" s="13">
        <v>1.5634999999999999</v>
      </c>
    </row>
    <row r="32" spans="2:36" x14ac:dyDescent="0.25">
      <c r="B32" s="13">
        <v>0.78029999999999999</v>
      </c>
      <c r="C32" s="13">
        <f t="shared" si="0"/>
        <v>1431.8505</v>
      </c>
      <c r="D32" s="13">
        <v>4.9645000000000001</v>
      </c>
      <c r="F32" s="13">
        <v>0.78029999999999999</v>
      </c>
      <c r="G32" s="13">
        <f t="shared" si="1"/>
        <v>1572.3045</v>
      </c>
      <c r="H32" s="13">
        <v>6.0644999999999998</v>
      </c>
      <c r="J32" s="13">
        <v>0.78029999999999999</v>
      </c>
      <c r="K32" s="13">
        <f t="shared" si="2"/>
        <v>1628.4861000000001</v>
      </c>
      <c r="L32" s="13">
        <v>6.5697999999999999</v>
      </c>
      <c r="N32" s="13">
        <v>0.78029999999999999</v>
      </c>
      <c r="O32" s="13">
        <f t="shared" si="3"/>
        <v>2185.6203</v>
      </c>
      <c r="P32" s="13">
        <v>3.0720999999999998</v>
      </c>
      <c r="R32" s="13">
        <v>0.52</v>
      </c>
      <c r="S32" s="13">
        <f t="shared" si="4"/>
        <v>1648.92</v>
      </c>
      <c r="T32" s="13">
        <v>1.9978</v>
      </c>
      <c r="V32" s="13">
        <v>0.52</v>
      </c>
      <c r="W32" s="13">
        <f t="shared" si="5"/>
        <v>1779.96</v>
      </c>
      <c r="X32" s="13">
        <v>2.2273000000000001</v>
      </c>
      <c r="Z32" s="13">
        <v>0.52</v>
      </c>
      <c r="AA32" s="13">
        <f t="shared" si="6"/>
        <v>1925.5600000000002</v>
      </c>
      <c r="AB32" s="13">
        <v>1.3149</v>
      </c>
      <c r="AD32" s="13">
        <v>0.52</v>
      </c>
      <c r="AE32" s="13">
        <f t="shared" si="7"/>
        <v>2116.4</v>
      </c>
      <c r="AF32" s="13">
        <v>1.4806999999999999</v>
      </c>
      <c r="AH32" s="13">
        <v>0.52</v>
      </c>
      <c r="AI32" s="13">
        <f t="shared" si="8"/>
        <v>2299.44</v>
      </c>
      <c r="AJ32" s="13">
        <v>1.6473</v>
      </c>
    </row>
    <row r="33" spans="2:36" x14ac:dyDescent="0.25">
      <c r="B33" s="13">
        <v>0.81030000000000002</v>
      </c>
      <c r="C33" s="13">
        <f t="shared" si="0"/>
        <v>1486.9005</v>
      </c>
      <c r="D33" s="13">
        <v>5.3730000000000002</v>
      </c>
      <c r="F33" s="13">
        <v>0.81030000000000002</v>
      </c>
      <c r="G33" s="13">
        <f t="shared" si="1"/>
        <v>1632.7545</v>
      </c>
      <c r="H33" s="13">
        <v>6.6261999999999999</v>
      </c>
      <c r="J33" s="13">
        <v>0.81030000000000002</v>
      </c>
      <c r="K33" s="13">
        <f t="shared" si="2"/>
        <v>1691.0961</v>
      </c>
      <c r="L33" s="13">
        <v>7.2103999999999999</v>
      </c>
      <c r="N33" s="13">
        <v>0.81030000000000002</v>
      </c>
      <c r="O33" s="13">
        <f t="shared" si="3"/>
        <v>2269.6503000000002</v>
      </c>
      <c r="P33" s="13">
        <v>3.2711000000000001</v>
      </c>
      <c r="R33" s="13">
        <v>0.54</v>
      </c>
      <c r="S33" s="13">
        <f t="shared" si="4"/>
        <v>1712.3400000000001</v>
      </c>
      <c r="T33" s="13">
        <v>2.1086</v>
      </c>
      <c r="V33" s="13">
        <v>0.54</v>
      </c>
      <c r="W33" s="13">
        <f t="shared" si="5"/>
        <v>1848.42</v>
      </c>
      <c r="X33" s="13">
        <v>2.3553000000000002</v>
      </c>
      <c r="Z33" s="13">
        <v>0.54</v>
      </c>
      <c r="AA33" s="13">
        <f t="shared" si="6"/>
        <v>1999.6200000000001</v>
      </c>
      <c r="AB33" s="13">
        <v>1.3796999999999999</v>
      </c>
      <c r="AD33" s="13">
        <v>0.54</v>
      </c>
      <c r="AE33" s="13">
        <f t="shared" si="7"/>
        <v>2197.8000000000002</v>
      </c>
      <c r="AF33" s="13">
        <v>1.5559000000000001</v>
      </c>
      <c r="AH33" s="13">
        <v>0.54</v>
      </c>
      <c r="AI33" s="13">
        <f t="shared" si="8"/>
        <v>2387.88</v>
      </c>
      <c r="AJ33" s="13">
        <v>1.7334000000000001</v>
      </c>
    </row>
    <row r="34" spans="2:36" x14ac:dyDescent="0.25">
      <c r="B34" s="13">
        <v>0.84030000000000005</v>
      </c>
      <c r="C34" s="13">
        <f t="shared" si="0"/>
        <v>1541.9505000000001</v>
      </c>
      <c r="D34" s="13">
        <v>5.8177000000000003</v>
      </c>
      <c r="F34" s="13">
        <v>0.84030000000000005</v>
      </c>
      <c r="G34" s="13">
        <f t="shared" si="1"/>
        <v>1693.2045000000001</v>
      </c>
      <c r="H34" s="13">
        <v>7.2499000000000002</v>
      </c>
      <c r="J34" s="13">
        <v>0.84030000000000005</v>
      </c>
      <c r="K34" s="13">
        <f t="shared" si="2"/>
        <v>1753.7061000000001</v>
      </c>
      <c r="L34" s="13">
        <v>7.9284999999999997</v>
      </c>
      <c r="N34" s="13">
        <v>0.84030000000000005</v>
      </c>
      <c r="O34" s="13">
        <f t="shared" si="3"/>
        <v>2353.6803</v>
      </c>
      <c r="P34" s="13">
        <v>3.4805000000000001</v>
      </c>
      <c r="R34" s="13">
        <v>0.56000000000000005</v>
      </c>
      <c r="S34" s="13">
        <f t="shared" si="4"/>
        <v>1775.7600000000002</v>
      </c>
      <c r="T34" s="13">
        <v>2.2229999999999999</v>
      </c>
      <c r="V34" s="13">
        <v>0.56000000000000005</v>
      </c>
      <c r="W34" s="13">
        <f t="shared" si="5"/>
        <v>1916.88</v>
      </c>
      <c r="X34" s="13">
        <v>2.4881000000000002</v>
      </c>
      <c r="Z34" s="13">
        <v>0.56000000000000005</v>
      </c>
      <c r="AA34" s="13">
        <f t="shared" si="6"/>
        <v>2073.6800000000003</v>
      </c>
      <c r="AB34" s="13">
        <v>1.4459</v>
      </c>
      <c r="AD34" s="13">
        <v>0.56000000000000005</v>
      </c>
      <c r="AE34" s="13">
        <f t="shared" si="7"/>
        <v>2279.2000000000003</v>
      </c>
      <c r="AF34" s="13">
        <v>1.6328</v>
      </c>
      <c r="AH34" s="13">
        <v>0.56000000000000005</v>
      </c>
      <c r="AI34" s="13">
        <f t="shared" si="8"/>
        <v>2476.3200000000002</v>
      </c>
      <c r="AJ34" s="13">
        <v>1.8217000000000001</v>
      </c>
    </row>
    <row r="35" spans="2:36" x14ac:dyDescent="0.25">
      <c r="B35" s="13">
        <v>0.87029999999999996</v>
      </c>
      <c r="C35" s="13">
        <f t="shared" si="0"/>
        <v>1597.0004999999999</v>
      </c>
      <c r="D35" s="13">
        <v>6.3033999999999999</v>
      </c>
      <c r="F35" s="13">
        <v>0.87029999999999996</v>
      </c>
      <c r="G35" s="13">
        <f t="shared" si="1"/>
        <v>1753.6544999999999</v>
      </c>
      <c r="H35" s="13">
        <v>7.9465000000000003</v>
      </c>
      <c r="J35" s="13">
        <v>0.87029999999999996</v>
      </c>
      <c r="K35" s="13">
        <f t="shared" si="2"/>
        <v>1816.3161</v>
      </c>
      <c r="L35" s="13">
        <v>8.7390000000000008</v>
      </c>
      <c r="N35" s="13">
        <v>0.87029999999999996</v>
      </c>
      <c r="O35" s="13">
        <f t="shared" si="3"/>
        <v>2437.7102999999997</v>
      </c>
      <c r="P35" s="13">
        <v>3.7012</v>
      </c>
      <c r="R35" s="13">
        <v>0.57999999999999996</v>
      </c>
      <c r="S35" s="13">
        <f t="shared" si="4"/>
        <v>1839.1799999999998</v>
      </c>
      <c r="T35" s="13">
        <v>2.3412999999999999</v>
      </c>
      <c r="V35" s="13">
        <v>0.57999999999999996</v>
      </c>
      <c r="W35" s="13">
        <f t="shared" si="5"/>
        <v>1985.34</v>
      </c>
      <c r="X35" s="13">
        <v>2.6259999999999999</v>
      </c>
      <c r="Z35" s="13">
        <v>0.57999999999999996</v>
      </c>
      <c r="AA35" s="13">
        <f t="shared" si="6"/>
        <v>2147.7399999999998</v>
      </c>
      <c r="AB35" s="13">
        <v>1.5135000000000001</v>
      </c>
      <c r="AD35" s="13">
        <v>0.57999999999999996</v>
      </c>
      <c r="AE35" s="13">
        <f t="shared" si="7"/>
        <v>2360.6</v>
      </c>
      <c r="AF35" s="13">
        <v>1.7117</v>
      </c>
      <c r="AH35" s="13">
        <v>0.57999999999999996</v>
      </c>
      <c r="AI35" s="13">
        <f t="shared" si="8"/>
        <v>2564.7599999999998</v>
      </c>
      <c r="AJ35" s="13">
        <v>1.9125000000000001</v>
      </c>
    </row>
    <row r="36" spans="2:36" x14ac:dyDescent="0.25">
      <c r="B36" s="13">
        <v>0.90029999999999999</v>
      </c>
      <c r="C36" s="13">
        <f t="shared" si="0"/>
        <v>1652.0505000000001</v>
      </c>
      <c r="D36" s="13">
        <v>6.8364000000000003</v>
      </c>
      <c r="F36" s="13">
        <v>0.90029999999999999</v>
      </c>
      <c r="G36" s="13">
        <f t="shared" si="1"/>
        <v>1814.1044999999999</v>
      </c>
      <c r="H36" s="13">
        <v>8.7295999999999996</v>
      </c>
      <c r="J36" s="13">
        <v>0.90029999999999999</v>
      </c>
      <c r="K36" s="13">
        <f t="shared" si="2"/>
        <v>1878.9260999999999</v>
      </c>
      <c r="L36" s="13">
        <v>9.6608999999999998</v>
      </c>
      <c r="N36" s="13">
        <v>0.90029999999999999</v>
      </c>
      <c r="O36" s="13">
        <f t="shared" si="3"/>
        <v>2521.7402999999999</v>
      </c>
      <c r="P36" s="13">
        <v>3.9340999999999999</v>
      </c>
      <c r="R36" s="13">
        <v>0.6</v>
      </c>
      <c r="S36" s="13">
        <f t="shared" si="4"/>
        <v>1902.6</v>
      </c>
      <c r="T36" s="13">
        <v>2.4636999999999998</v>
      </c>
      <c r="V36" s="13">
        <v>0.6</v>
      </c>
      <c r="W36" s="13">
        <f t="shared" si="5"/>
        <v>2053.7999999999997</v>
      </c>
      <c r="X36" s="13">
        <v>2.7692000000000001</v>
      </c>
      <c r="Z36" s="13">
        <v>0.6</v>
      </c>
      <c r="AA36" s="13">
        <f t="shared" si="6"/>
        <v>2221.7999999999997</v>
      </c>
      <c r="AB36" s="13">
        <v>1.5826</v>
      </c>
      <c r="AD36" s="13">
        <v>0.6</v>
      </c>
      <c r="AE36" s="13">
        <f t="shared" si="7"/>
        <v>2442</v>
      </c>
      <c r="AF36" s="13">
        <v>1.7924</v>
      </c>
      <c r="AH36" s="13">
        <v>0.6</v>
      </c>
      <c r="AI36" s="13">
        <f t="shared" si="8"/>
        <v>2653.2</v>
      </c>
      <c r="AJ36" s="13">
        <v>2.0057999999999998</v>
      </c>
    </row>
    <row r="37" spans="2:36" x14ac:dyDescent="0.25">
      <c r="B37" s="13">
        <v>0.93030000000000002</v>
      </c>
      <c r="C37" s="13">
        <f t="shared" si="0"/>
        <v>1707.1005</v>
      </c>
      <c r="D37" s="13">
        <v>7.4236000000000004</v>
      </c>
      <c r="F37" s="13">
        <v>0.93030000000000002</v>
      </c>
      <c r="G37" s="13">
        <f t="shared" si="1"/>
        <v>1874.5545</v>
      </c>
      <c r="H37" s="13">
        <v>9.6163000000000007</v>
      </c>
      <c r="J37" s="13">
        <v>0.93030000000000002</v>
      </c>
      <c r="K37" s="13">
        <f t="shared" si="2"/>
        <v>1941.5361</v>
      </c>
      <c r="L37" s="13">
        <v>10.718999999999999</v>
      </c>
      <c r="N37" s="13">
        <v>0.93030000000000002</v>
      </c>
      <c r="O37" s="13">
        <f t="shared" si="3"/>
        <v>2605.7703000000001</v>
      </c>
      <c r="P37" s="13">
        <v>4.1802000000000001</v>
      </c>
      <c r="R37" s="13">
        <v>0.62</v>
      </c>
      <c r="S37" s="13">
        <f t="shared" si="4"/>
        <v>1966.02</v>
      </c>
      <c r="T37" s="13">
        <v>2.5903999999999998</v>
      </c>
      <c r="V37" s="13">
        <v>0.62</v>
      </c>
      <c r="W37" s="13">
        <f t="shared" si="5"/>
        <v>2122.2599999999998</v>
      </c>
      <c r="X37" s="13">
        <v>2.9180999999999999</v>
      </c>
      <c r="Z37" s="13">
        <v>0.62</v>
      </c>
      <c r="AA37" s="13">
        <f t="shared" si="6"/>
        <v>2295.86</v>
      </c>
      <c r="AB37" s="13">
        <v>1.6532</v>
      </c>
      <c r="AD37" s="13">
        <v>0.62</v>
      </c>
      <c r="AE37" s="13">
        <f t="shared" si="7"/>
        <v>2523.4</v>
      </c>
      <c r="AF37" s="13">
        <v>1.8752</v>
      </c>
      <c r="AH37" s="13">
        <v>0.62</v>
      </c>
      <c r="AI37" s="13">
        <f t="shared" si="8"/>
        <v>2741.64</v>
      </c>
      <c r="AJ37" s="13">
        <v>2.1017000000000001</v>
      </c>
    </row>
    <row r="38" spans="2:36" x14ac:dyDescent="0.25">
      <c r="B38" s="13">
        <v>0.96030000000000004</v>
      </c>
      <c r="C38" s="13">
        <f t="shared" si="0"/>
        <v>1762.1505</v>
      </c>
      <c r="D38" s="13">
        <v>8.0739999999999998</v>
      </c>
      <c r="F38" s="13">
        <v>0.96030000000000004</v>
      </c>
      <c r="G38" s="13">
        <f t="shared" si="1"/>
        <v>1935.0045</v>
      </c>
      <c r="H38" s="13">
        <v>10.637</v>
      </c>
      <c r="J38" s="13">
        <v>0.96030000000000004</v>
      </c>
      <c r="K38" s="13">
        <f t="shared" si="2"/>
        <v>2004.1461000000002</v>
      </c>
      <c r="L38" s="13">
        <v>11.946</v>
      </c>
      <c r="N38" s="13">
        <v>0.96030000000000004</v>
      </c>
      <c r="O38" s="13">
        <f t="shared" si="3"/>
        <v>2689.8003000000003</v>
      </c>
      <c r="P38" s="13">
        <v>4.4408000000000003</v>
      </c>
      <c r="R38" s="13">
        <v>0.64</v>
      </c>
      <c r="S38" s="13">
        <f t="shared" si="4"/>
        <v>2029.44</v>
      </c>
      <c r="T38" s="13">
        <v>2.7216</v>
      </c>
      <c r="V38" s="13">
        <v>0.64</v>
      </c>
      <c r="W38" s="13">
        <f t="shared" si="5"/>
        <v>2190.7200000000003</v>
      </c>
      <c r="X38" s="13">
        <v>3.073</v>
      </c>
      <c r="Z38" s="13">
        <v>0.64</v>
      </c>
      <c r="AA38" s="13">
        <f t="shared" si="6"/>
        <v>2369.92</v>
      </c>
      <c r="AB38" s="13">
        <v>1.7254</v>
      </c>
      <c r="AD38" s="13">
        <v>0.64</v>
      </c>
      <c r="AE38" s="13">
        <f t="shared" si="7"/>
        <v>2604.8000000000002</v>
      </c>
      <c r="AF38" s="13">
        <v>1.9601</v>
      </c>
      <c r="AH38" s="13">
        <v>0.64</v>
      </c>
      <c r="AI38" s="13">
        <f t="shared" si="8"/>
        <v>2830.08</v>
      </c>
      <c r="AJ38" s="13">
        <v>2.2002999999999999</v>
      </c>
    </row>
    <row r="39" spans="2:36" x14ac:dyDescent="0.25">
      <c r="B39" s="13">
        <v>0.98014999999999997</v>
      </c>
      <c r="C39" s="13">
        <f t="shared" si="0"/>
        <v>1798.5752499999999</v>
      </c>
      <c r="D39" s="13">
        <v>8.5533000000000001</v>
      </c>
      <c r="F39" s="13">
        <v>0.98014999999999997</v>
      </c>
      <c r="G39" s="13">
        <f t="shared" si="1"/>
        <v>1975.00225</v>
      </c>
      <c r="H39" s="13">
        <v>11.561</v>
      </c>
      <c r="J39" s="13">
        <v>0.98014999999999997</v>
      </c>
      <c r="K39" s="13">
        <f t="shared" si="2"/>
        <v>2045.57305</v>
      </c>
      <c r="L39" s="13">
        <v>12.96</v>
      </c>
      <c r="N39" s="13">
        <v>0.98014999999999997</v>
      </c>
      <c r="O39" s="13">
        <f t="shared" si="3"/>
        <v>2745.4001499999999</v>
      </c>
      <c r="P39" s="13">
        <v>4.6218000000000004</v>
      </c>
      <c r="R39" s="13">
        <v>0.66</v>
      </c>
      <c r="S39" s="13">
        <f t="shared" si="4"/>
        <v>2092.86</v>
      </c>
      <c r="T39" s="13">
        <v>2.8576000000000001</v>
      </c>
      <c r="V39" s="13">
        <v>0.66</v>
      </c>
      <c r="W39" s="13">
        <f t="shared" si="5"/>
        <v>2259.1800000000003</v>
      </c>
      <c r="X39" s="13">
        <v>3.2343999999999999</v>
      </c>
      <c r="Z39" s="13">
        <v>0.66</v>
      </c>
      <c r="AA39" s="13">
        <f t="shared" si="6"/>
        <v>2443.98</v>
      </c>
      <c r="AB39" s="13">
        <v>1.7991999999999999</v>
      </c>
      <c r="AD39" s="13">
        <v>0.66</v>
      </c>
      <c r="AE39" s="13">
        <f t="shared" si="7"/>
        <v>2686.2000000000003</v>
      </c>
      <c r="AF39" s="13">
        <v>2.0472000000000001</v>
      </c>
      <c r="AH39" s="13">
        <v>0.66</v>
      </c>
      <c r="AI39" s="13">
        <f t="shared" si="8"/>
        <v>2918.52</v>
      </c>
      <c r="AJ39" s="13">
        <v>2.3018999999999998</v>
      </c>
    </row>
    <row r="40" spans="2:36" x14ac:dyDescent="0.25">
      <c r="B40" s="10">
        <v>1</v>
      </c>
      <c r="C40" s="13">
        <f t="shared" si="0"/>
        <v>1835</v>
      </c>
      <c r="D40" s="10">
        <v>9.1800999999999995</v>
      </c>
      <c r="F40" s="10">
        <v>1</v>
      </c>
      <c r="G40" s="13">
        <f t="shared" si="1"/>
        <v>2015</v>
      </c>
      <c r="H40" s="10">
        <v>13.996</v>
      </c>
      <c r="J40" s="10">
        <v>1</v>
      </c>
      <c r="K40" s="13">
        <f t="shared" si="2"/>
        <v>2087</v>
      </c>
      <c r="L40" s="10">
        <v>14.906000000000001</v>
      </c>
      <c r="N40" s="10">
        <v>1</v>
      </c>
      <c r="O40" s="13">
        <f t="shared" si="3"/>
        <v>2801</v>
      </c>
      <c r="P40" s="10">
        <v>4.9538000000000002</v>
      </c>
      <c r="R40" s="38">
        <v>0.68</v>
      </c>
      <c r="S40" s="13">
        <f t="shared" si="4"/>
        <v>2156.2800000000002</v>
      </c>
      <c r="T40" s="38">
        <v>2.9986999999999999</v>
      </c>
      <c r="V40" s="38">
        <v>0.68</v>
      </c>
      <c r="W40" s="13">
        <f t="shared" si="5"/>
        <v>2327.6400000000003</v>
      </c>
      <c r="X40" s="38">
        <v>3.4026000000000001</v>
      </c>
      <c r="Z40" s="38">
        <v>0.68</v>
      </c>
      <c r="AA40" s="13">
        <f t="shared" si="6"/>
        <v>2518.04</v>
      </c>
      <c r="AB40" s="38">
        <v>1.8747</v>
      </c>
      <c r="AD40" s="38">
        <v>0.68</v>
      </c>
      <c r="AE40" s="13">
        <f t="shared" si="7"/>
        <v>2767.6000000000004</v>
      </c>
      <c r="AF40" s="38">
        <v>2.1364999999999998</v>
      </c>
      <c r="AH40" s="38">
        <v>0.68</v>
      </c>
      <c r="AI40" s="13">
        <f t="shared" si="8"/>
        <v>3006.96</v>
      </c>
      <c r="AJ40" s="38">
        <v>2.4064000000000001</v>
      </c>
    </row>
    <row r="41" spans="2:36" x14ac:dyDescent="0.25">
      <c r="J41" s="10"/>
      <c r="K41" s="13"/>
      <c r="L41" s="10"/>
      <c r="N41" s="38"/>
      <c r="O41" s="13"/>
      <c r="P41" s="38"/>
      <c r="R41" s="38">
        <v>0.7</v>
      </c>
      <c r="S41" s="13">
        <f t="shared" si="4"/>
        <v>2219.6999999999998</v>
      </c>
      <c r="T41" s="38">
        <v>3.1450999999999998</v>
      </c>
      <c r="V41" s="38">
        <v>0.7</v>
      </c>
      <c r="W41" s="13">
        <f t="shared" si="5"/>
        <v>2396.1</v>
      </c>
      <c r="X41" s="38">
        <v>3.5781000000000001</v>
      </c>
      <c r="Z41" s="38">
        <v>0.7</v>
      </c>
      <c r="AA41" s="13">
        <f t="shared" si="6"/>
        <v>2592.1</v>
      </c>
      <c r="AB41" s="38">
        <v>1.9519</v>
      </c>
      <c r="AD41" s="38">
        <v>0.7</v>
      </c>
      <c r="AE41" s="13">
        <f t="shared" si="7"/>
        <v>2849</v>
      </c>
      <c r="AF41" s="38">
        <v>2.2282000000000002</v>
      </c>
      <c r="AH41" s="38">
        <v>0.7</v>
      </c>
      <c r="AI41" s="13">
        <f t="shared" si="8"/>
        <v>3095.3999999999996</v>
      </c>
      <c r="AJ41" s="38">
        <v>2.5141</v>
      </c>
    </row>
    <row r="42" spans="2:36" x14ac:dyDescent="0.25">
      <c r="N42" s="38"/>
      <c r="O42" s="13"/>
      <c r="P42" s="38"/>
      <c r="R42" s="38">
        <v>0.72</v>
      </c>
      <c r="S42" s="13">
        <f t="shared" si="4"/>
        <v>2283.12</v>
      </c>
      <c r="T42" s="38">
        <v>3.2970999999999999</v>
      </c>
      <c r="V42" s="38">
        <v>0.72</v>
      </c>
      <c r="W42" s="13">
        <f t="shared" si="5"/>
        <v>2464.56</v>
      </c>
      <c r="X42" s="38">
        <v>3.7612999999999999</v>
      </c>
      <c r="Z42" s="38">
        <v>0.72</v>
      </c>
      <c r="AA42" s="13">
        <f t="shared" si="6"/>
        <v>2666.16</v>
      </c>
      <c r="AB42" s="38">
        <v>2.0308999999999999</v>
      </c>
      <c r="AD42" s="38">
        <v>0.72</v>
      </c>
      <c r="AE42" s="13">
        <f t="shared" si="7"/>
        <v>2930.4</v>
      </c>
      <c r="AF42" s="38">
        <v>2.3224</v>
      </c>
      <c r="AH42" s="38">
        <v>0.72</v>
      </c>
      <c r="AI42" s="13">
        <f t="shared" si="8"/>
        <v>3183.8399999999997</v>
      </c>
      <c r="AJ42" s="38">
        <v>2.625</v>
      </c>
    </row>
    <row r="43" spans="2:36" x14ac:dyDescent="0.25">
      <c r="N43" s="10"/>
      <c r="O43" s="13"/>
      <c r="P43" s="10"/>
      <c r="R43" s="38">
        <v>0.74</v>
      </c>
      <c r="S43" s="13">
        <f t="shared" si="4"/>
        <v>2346.54</v>
      </c>
      <c r="T43" s="38">
        <v>3.4552</v>
      </c>
      <c r="V43" s="38">
        <v>0.74</v>
      </c>
      <c r="W43" s="13">
        <f t="shared" si="5"/>
        <v>2533.02</v>
      </c>
      <c r="X43" s="38">
        <v>3.9527999999999999</v>
      </c>
      <c r="Z43" s="38">
        <v>0.74</v>
      </c>
      <c r="AA43" s="13">
        <f t="shared" si="6"/>
        <v>2740.22</v>
      </c>
      <c r="AB43" s="38">
        <v>2.1116999999999999</v>
      </c>
      <c r="AD43" s="38">
        <v>0.74</v>
      </c>
      <c r="AE43" s="13">
        <f t="shared" si="7"/>
        <v>3011.8</v>
      </c>
      <c r="AF43" s="38">
        <v>2.4190999999999998</v>
      </c>
      <c r="AH43" s="38">
        <v>0.74</v>
      </c>
      <c r="AI43" s="13">
        <f t="shared" si="8"/>
        <v>3272.2799999999997</v>
      </c>
      <c r="AJ43" s="38">
        <v>2.7393999999999998</v>
      </c>
    </row>
    <row r="44" spans="2:36" x14ac:dyDescent="0.25">
      <c r="R44" s="38">
        <v>0.76</v>
      </c>
      <c r="S44" s="13">
        <f t="shared" si="4"/>
        <v>2409.96</v>
      </c>
      <c r="T44" s="38">
        <v>3.6196000000000002</v>
      </c>
      <c r="V44" s="38">
        <v>0.76</v>
      </c>
      <c r="W44" s="13">
        <f t="shared" si="5"/>
        <v>2601.48</v>
      </c>
      <c r="X44" s="38">
        <v>4.1531000000000002</v>
      </c>
      <c r="Z44" s="38">
        <v>0.76</v>
      </c>
      <c r="AA44" s="13">
        <f t="shared" si="6"/>
        <v>2814.28</v>
      </c>
      <c r="AB44" s="38">
        <v>2.1945000000000001</v>
      </c>
      <c r="AD44" s="38">
        <v>0.76</v>
      </c>
      <c r="AE44" s="13">
        <f t="shared" si="7"/>
        <v>3093.2</v>
      </c>
      <c r="AF44" s="38">
        <v>2.5185</v>
      </c>
      <c r="AH44" s="38">
        <v>0.76</v>
      </c>
      <c r="AI44" s="13">
        <f t="shared" si="8"/>
        <v>3360.7200000000003</v>
      </c>
      <c r="AJ44" s="38">
        <v>2.8574000000000002</v>
      </c>
    </row>
    <row r="45" spans="2:36" x14ac:dyDescent="0.25">
      <c r="R45" s="38">
        <v>0.78</v>
      </c>
      <c r="S45" s="13">
        <f t="shared" si="4"/>
        <v>2473.38</v>
      </c>
      <c r="T45" s="38">
        <v>3.7907000000000002</v>
      </c>
      <c r="V45" s="38">
        <v>0.78</v>
      </c>
      <c r="W45" s="13">
        <f t="shared" si="5"/>
        <v>2669.94</v>
      </c>
      <c r="X45" s="38">
        <v>4.3630000000000004</v>
      </c>
      <c r="Z45" s="38">
        <v>0.78</v>
      </c>
      <c r="AA45" s="13">
        <f t="shared" si="6"/>
        <v>2888.34</v>
      </c>
      <c r="AB45" s="38">
        <v>2.2793000000000001</v>
      </c>
      <c r="AD45" s="38">
        <v>0.78</v>
      </c>
      <c r="AE45" s="13">
        <f t="shared" si="7"/>
        <v>3174.6</v>
      </c>
      <c r="AF45" s="38">
        <v>2.6206</v>
      </c>
      <c r="AH45" s="38">
        <v>0.78</v>
      </c>
      <c r="AI45" s="13">
        <f t="shared" si="8"/>
        <v>3449.1600000000003</v>
      </c>
      <c r="AJ45" s="38">
        <v>2.9790999999999999</v>
      </c>
    </row>
    <row r="46" spans="2:36" x14ac:dyDescent="0.25">
      <c r="R46" s="38">
        <v>0.8</v>
      </c>
      <c r="S46" s="13">
        <f t="shared" si="4"/>
        <v>2536.8000000000002</v>
      </c>
      <c r="T46" s="38">
        <v>3.9689999999999999</v>
      </c>
      <c r="V46" s="38">
        <v>0.8</v>
      </c>
      <c r="W46" s="13">
        <f t="shared" si="5"/>
        <v>2738.4</v>
      </c>
      <c r="X46" s="38">
        <v>4.5831</v>
      </c>
      <c r="Z46" s="38">
        <v>0.8</v>
      </c>
      <c r="AA46" s="13">
        <f t="shared" si="6"/>
        <v>2962.4</v>
      </c>
      <c r="AB46" s="38">
        <v>2.3662000000000001</v>
      </c>
      <c r="AD46" s="38">
        <v>0.8</v>
      </c>
      <c r="AE46" s="13">
        <f t="shared" si="7"/>
        <v>3256</v>
      </c>
      <c r="AF46" s="38">
        <v>2.7256999999999998</v>
      </c>
      <c r="AH46" s="38">
        <v>0.8</v>
      </c>
      <c r="AI46" s="13">
        <f t="shared" si="8"/>
        <v>3537.6000000000004</v>
      </c>
      <c r="AJ46" s="38">
        <v>3.1048</v>
      </c>
    </row>
    <row r="47" spans="2:36" x14ac:dyDescent="0.25">
      <c r="R47" s="38">
        <v>0.82</v>
      </c>
      <c r="S47" s="13">
        <f t="shared" si="4"/>
        <v>2600.2199999999998</v>
      </c>
      <c r="T47" s="38">
        <v>4.1550000000000002</v>
      </c>
      <c r="V47" s="38">
        <v>0.82</v>
      </c>
      <c r="W47" s="13">
        <f t="shared" si="5"/>
        <v>2806.8599999999997</v>
      </c>
      <c r="X47" s="38">
        <v>4.8140000000000001</v>
      </c>
      <c r="Z47" s="38">
        <v>0.82</v>
      </c>
      <c r="AA47" s="13">
        <f t="shared" si="6"/>
        <v>3036.46</v>
      </c>
      <c r="AB47" s="38">
        <v>2.4552999999999998</v>
      </c>
      <c r="AD47" s="38">
        <v>0.82</v>
      </c>
      <c r="AE47" s="13">
        <f t="shared" si="7"/>
        <v>3337.3999999999996</v>
      </c>
      <c r="AF47" s="38">
        <v>2.8336999999999999</v>
      </c>
      <c r="AH47" s="38">
        <v>0.82</v>
      </c>
      <c r="AI47" s="13">
        <f t="shared" si="8"/>
        <v>3626.04</v>
      </c>
      <c r="AJ47" s="38">
        <v>3.2345999999999999</v>
      </c>
    </row>
    <row r="48" spans="2:36" x14ac:dyDescent="0.25">
      <c r="R48" s="38">
        <v>0.84</v>
      </c>
      <c r="S48" s="13">
        <f t="shared" si="4"/>
        <v>2663.64</v>
      </c>
      <c r="T48" s="38">
        <v>4.3491</v>
      </c>
      <c r="V48" s="38">
        <v>0.84</v>
      </c>
      <c r="W48" s="13">
        <f t="shared" si="5"/>
        <v>2875.3199999999997</v>
      </c>
      <c r="X48" s="38">
        <v>5.0568</v>
      </c>
      <c r="Z48" s="38">
        <v>0.84</v>
      </c>
      <c r="AA48" s="13">
        <f t="shared" si="6"/>
        <v>3110.52</v>
      </c>
      <c r="AB48" s="38">
        <v>2.5465</v>
      </c>
      <c r="AD48" s="38">
        <v>0.84</v>
      </c>
      <c r="AE48" s="13">
        <f t="shared" si="7"/>
        <v>3418.7999999999997</v>
      </c>
      <c r="AF48" s="38">
        <v>2.9449999999999998</v>
      </c>
      <c r="AH48" s="38">
        <v>0.84</v>
      </c>
      <c r="AI48" s="13">
        <f t="shared" si="8"/>
        <v>3714.48</v>
      </c>
      <c r="AJ48" s="38">
        <v>3.3687999999999998</v>
      </c>
    </row>
    <row r="49" spans="18:36" x14ac:dyDescent="0.25">
      <c r="R49" s="38">
        <v>0.86</v>
      </c>
      <c r="S49" s="13">
        <f t="shared" si="4"/>
        <v>2727.06</v>
      </c>
      <c r="T49" s="38">
        <v>4.5518000000000001</v>
      </c>
      <c r="V49" s="38">
        <v>0.86</v>
      </c>
      <c r="W49" s="13">
        <f t="shared" si="5"/>
        <v>2943.7799999999997</v>
      </c>
      <c r="X49" s="38">
        <v>5.3122999999999996</v>
      </c>
      <c r="Z49" s="38">
        <v>0.86</v>
      </c>
      <c r="AA49" s="13">
        <f t="shared" si="6"/>
        <v>3184.58</v>
      </c>
      <c r="AB49" s="38">
        <v>2.6400999999999999</v>
      </c>
      <c r="AD49" s="38">
        <v>0.86</v>
      </c>
      <c r="AE49" s="13">
        <f t="shared" si="7"/>
        <v>3500.2</v>
      </c>
      <c r="AF49" s="38">
        <v>3.0594999999999999</v>
      </c>
      <c r="AH49" s="38">
        <v>0.86</v>
      </c>
      <c r="AI49" s="13">
        <f t="shared" si="8"/>
        <v>3802.92</v>
      </c>
      <c r="AJ49" s="38">
        <v>3.5076000000000001</v>
      </c>
    </row>
    <row r="50" spans="18:36" x14ac:dyDescent="0.25">
      <c r="R50" s="38">
        <v>0.88</v>
      </c>
      <c r="S50" s="13">
        <f t="shared" si="4"/>
        <v>2790.48</v>
      </c>
      <c r="T50" s="38">
        <v>4.7638999999999996</v>
      </c>
      <c r="V50" s="38">
        <v>0.88</v>
      </c>
      <c r="W50" s="13">
        <f t="shared" si="5"/>
        <v>3012.2400000000002</v>
      </c>
      <c r="X50" s="38">
        <v>5.5815000000000001</v>
      </c>
      <c r="Z50" s="38">
        <v>0.88</v>
      </c>
      <c r="AA50" s="13">
        <f t="shared" si="6"/>
        <v>3258.64</v>
      </c>
      <c r="AB50" s="38">
        <v>2.7361</v>
      </c>
      <c r="AD50" s="38">
        <v>0.88</v>
      </c>
      <c r="AE50" s="13">
        <f t="shared" si="7"/>
        <v>3581.6</v>
      </c>
      <c r="AF50" s="38">
        <v>3.1775000000000002</v>
      </c>
      <c r="AH50" s="38">
        <v>0.88</v>
      </c>
      <c r="AI50" s="13">
        <f t="shared" si="8"/>
        <v>3891.36</v>
      </c>
      <c r="AJ50" s="38">
        <v>3.6513</v>
      </c>
    </row>
    <row r="51" spans="18:36" x14ac:dyDescent="0.25">
      <c r="R51" s="38">
        <v>0.9</v>
      </c>
      <c r="S51" s="13">
        <f t="shared" si="4"/>
        <v>2853.9</v>
      </c>
      <c r="T51" s="38">
        <v>4.9859</v>
      </c>
      <c r="V51" s="38">
        <v>0.9</v>
      </c>
      <c r="W51" s="13">
        <f t="shared" si="5"/>
        <v>3080.7000000000003</v>
      </c>
      <c r="X51" s="38">
        <v>5.8657000000000004</v>
      </c>
      <c r="Z51" s="38">
        <v>0.9</v>
      </c>
      <c r="AA51" s="13">
        <f t="shared" si="6"/>
        <v>3332.7000000000003</v>
      </c>
      <c r="AB51" s="38">
        <v>2.8346</v>
      </c>
      <c r="AD51" s="38">
        <v>0.9</v>
      </c>
      <c r="AE51" s="13">
        <f t="shared" si="7"/>
        <v>3663</v>
      </c>
      <c r="AF51" s="38">
        <v>3.2991000000000001</v>
      </c>
      <c r="AH51" s="38">
        <v>0.9</v>
      </c>
      <c r="AI51" s="13">
        <f t="shared" si="8"/>
        <v>3979.8</v>
      </c>
      <c r="AJ51" s="38">
        <v>3.8</v>
      </c>
    </row>
    <row r="52" spans="18:36" x14ac:dyDescent="0.25">
      <c r="R52" s="38">
        <v>0.92</v>
      </c>
      <c r="S52" s="13">
        <f t="shared" si="4"/>
        <v>2917.32</v>
      </c>
      <c r="T52" s="38">
        <v>5.2186000000000003</v>
      </c>
      <c r="V52" s="38">
        <v>0.92</v>
      </c>
      <c r="W52" s="13">
        <f t="shared" si="5"/>
        <v>3149.1600000000003</v>
      </c>
      <c r="X52" s="38">
        <v>6.1660000000000004</v>
      </c>
      <c r="Z52" s="38">
        <v>0.92</v>
      </c>
      <c r="AA52" s="13">
        <f t="shared" si="6"/>
        <v>3406.76</v>
      </c>
      <c r="AB52" s="38">
        <v>2.9358</v>
      </c>
      <c r="AD52" s="38">
        <v>0.92</v>
      </c>
      <c r="AE52" s="13">
        <f t="shared" si="7"/>
        <v>3744.4</v>
      </c>
      <c r="AF52" s="38">
        <v>3.4243999999999999</v>
      </c>
      <c r="AH52" s="38">
        <v>0.92</v>
      </c>
      <c r="AI52" s="13">
        <f t="shared" si="8"/>
        <v>4068.2400000000002</v>
      </c>
      <c r="AJ52" s="38">
        <v>3.9540999999999999</v>
      </c>
    </row>
    <row r="53" spans="18:36" x14ac:dyDescent="0.25">
      <c r="R53" s="38">
        <v>0.94</v>
      </c>
      <c r="S53" s="13">
        <f t="shared" si="4"/>
        <v>2980.74</v>
      </c>
      <c r="T53" s="38">
        <v>5.4626999999999999</v>
      </c>
      <c r="V53" s="38">
        <v>0.94</v>
      </c>
      <c r="W53" s="13">
        <f t="shared" si="5"/>
        <v>3217.62</v>
      </c>
      <c r="X53" s="38">
        <v>6.4839000000000002</v>
      </c>
      <c r="Z53" s="38">
        <v>0.94</v>
      </c>
      <c r="AA53" s="13">
        <f t="shared" si="6"/>
        <v>3480.8199999999997</v>
      </c>
      <c r="AB53" s="38">
        <v>3.0396000000000001</v>
      </c>
      <c r="AD53" s="38">
        <v>0.94</v>
      </c>
      <c r="AE53" s="13">
        <f t="shared" si="7"/>
        <v>3825.7999999999997</v>
      </c>
      <c r="AF53" s="38">
        <v>3.5537999999999998</v>
      </c>
      <c r="AH53" s="38">
        <v>0.94</v>
      </c>
      <c r="AI53" s="13">
        <f t="shared" si="8"/>
        <v>4156.6799999999994</v>
      </c>
      <c r="AJ53" s="38">
        <v>4.1138000000000003</v>
      </c>
    </row>
    <row r="54" spans="18:36" x14ac:dyDescent="0.25">
      <c r="R54" s="38">
        <v>0.96</v>
      </c>
      <c r="S54" s="13">
        <f t="shared" si="4"/>
        <v>3044.16</v>
      </c>
      <c r="T54" s="38">
        <v>5.7191999999999998</v>
      </c>
      <c r="V54" s="38">
        <v>0.96</v>
      </c>
      <c r="W54" s="13">
        <f t="shared" si="5"/>
        <v>3286.08</v>
      </c>
      <c r="X54" s="38">
        <v>6.8270999999999997</v>
      </c>
      <c r="Z54" s="38">
        <v>0.96</v>
      </c>
      <c r="AA54" s="13">
        <f t="shared" si="6"/>
        <v>3554.8799999999997</v>
      </c>
      <c r="AB54" s="38">
        <v>3.1463000000000001</v>
      </c>
      <c r="AD54" s="38">
        <v>0.96</v>
      </c>
      <c r="AE54" s="13">
        <f t="shared" si="7"/>
        <v>3907.2</v>
      </c>
      <c r="AF54" s="38">
        <v>3.6871999999999998</v>
      </c>
      <c r="AH54" s="38">
        <v>0.96</v>
      </c>
      <c r="AI54" s="13">
        <f t="shared" si="8"/>
        <v>4245.12</v>
      </c>
      <c r="AJ54" s="38">
        <v>4.2796000000000003</v>
      </c>
    </row>
    <row r="55" spans="18:36" x14ac:dyDescent="0.25">
      <c r="R55" s="38">
        <v>0.98</v>
      </c>
      <c r="S55" s="13">
        <f t="shared" si="4"/>
        <v>3107.58</v>
      </c>
      <c r="T55" s="38">
        <v>6.0121000000000002</v>
      </c>
      <c r="V55" s="38">
        <v>0.98</v>
      </c>
      <c r="W55" s="13">
        <f t="shared" si="5"/>
        <v>3354.54</v>
      </c>
      <c r="X55" s="38">
        <v>7.3385999999999996</v>
      </c>
      <c r="Z55" s="38">
        <v>0.98</v>
      </c>
      <c r="AA55" s="13">
        <f t="shared" si="6"/>
        <v>3628.94</v>
      </c>
      <c r="AB55" s="38">
        <v>3.2559999999999998</v>
      </c>
      <c r="AD55" s="38">
        <v>0.98</v>
      </c>
      <c r="AE55" s="13">
        <f t="shared" si="7"/>
        <v>3988.6</v>
      </c>
      <c r="AF55" s="38">
        <v>3.8250999999999999</v>
      </c>
      <c r="AH55" s="38">
        <v>0.98</v>
      </c>
      <c r="AI55" s="13">
        <f t="shared" si="8"/>
        <v>4333.5599999999995</v>
      </c>
      <c r="AJ55" s="38">
        <v>4.5303000000000004</v>
      </c>
    </row>
    <row r="56" spans="18:36" x14ac:dyDescent="0.25">
      <c r="R56" s="38">
        <v>0.99</v>
      </c>
      <c r="S56" s="13">
        <f t="shared" si="4"/>
        <v>3139.29</v>
      </c>
      <c r="T56" s="38">
        <v>6.2276999999999996</v>
      </c>
      <c r="V56" s="10">
        <v>1</v>
      </c>
      <c r="W56" s="13">
        <f t="shared" si="5"/>
        <v>3423</v>
      </c>
      <c r="X56" s="10">
        <v>9.7155000000000005</v>
      </c>
      <c r="Z56" s="10">
        <v>1</v>
      </c>
      <c r="AA56" s="13">
        <f t="shared" si="6"/>
        <v>3703</v>
      </c>
      <c r="AB56" s="10">
        <v>3.5434999999999999</v>
      </c>
      <c r="AD56" s="38">
        <v>1</v>
      </c>
      <c r="AE56" s="13">
        <f t="shared" si="7"/>
        <v>4070</v>
      </c>
      <c r="AF56" s="38">
        <v>4.2065000000000001</v>
      </c>
      <c r="AH56" s="10">
        <v>1</v>
      </c>
      <c r="AI56" s="13">
        <f t="shared" si="8"/>
        <v>4422</v>
      </c>
      <c r="AJ56" s="10">
        <v>6.6661000000000001</v>
      </c>
    </row>
    <row r="57" spans="18:36" x14ac:dyDescent="0.25">
      <c r="R57" s="10">
        <v>1</v>
      </c>
      <c r="S57" s="13">
        <f t="shared" si="4"/>
        <v>3171</v>
      </c>
      <c r="T57" s="10">
        <v>7.1753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A724-00F4-4883-BBA1-A05527E54FCA}">
  <dimension ref="B2:AJ58"/>
  <sheetViews>
    <sheetView zoomScaleNormal="100" workbookViewId="0">
      <selection activeCell="H13" sqref="H13"/>
    </sheetView>
  </sheetViews>
  <sheetFormatPr defaultRowHeight="15" x14ac:dyDescent="0.25"/>
  <cols>
    <col min="1" max="1" width="2.7109375" style="57" customWidth="1"/>
    <col min="2" max="16384" width="9.140625" style="57"/>
  </cols>
  <sheetData>
    <row r="2" spans="2:36" customFormat="1" ht="15" customHeight="1" x14ac:dyDescent="0.25">
      <c r="B2" s="64" t="s">
        <v>118</v>
      </c>
      <c r="C2" s="1"/>
      <c r="D2" s="1"/>
      <c r="F2" s="64" t="s">
        <v>119</v>
      </c>
      <c r="G2" s="1"/>
      <c r="H2" s="1"/>
      <c r="J2" s="64" t="s">
        <v>120</v>
      </c>
      <c r="K2" s="1"/>
      <c r="L2" s="1"/>
      <c r="N2" s="64" t="s">
        <v>121</v>
      </c>
      <c r="O2" s="1"/>
      <c r="P2" s="1"/>
      <c r="R2" s="64" t="s">
        <v>122</v>
      </c>
      <c r="S2" s="1"/>
      <c r="T2" s="1"/>
      <c r="V2" s="64" t="s">
        <v>123</v>
      </c>
      <c r="W2" s="1"/>
      <c r="X2" s="1"/>
      <c r="Z2" s="64" t="s">
        <v>124</v>
      </c>
      <c r="AA2" s="1"/>
      <c r="AB2" s="1"/>
      <c r="AD2" s="64" t="s">
        <v>125</v>
      </c>
      <c r="AE2" s="1"/>
      <c r="AF2" s="1"/>
      <c r="AH2" s="64" t="s">
        <v>127</v>
      </c>
      <c r="AI2" s="1"/>
      <c r="AJ2" s="1"/>
    </row>
    <row r="3" spans="2:36" x14ac:dyDescent="0.25">
      <c r="B3" s="56" t="s">
        <v>52</v>
      </c>
      <c r="C3" s="13"/>
      <c r="D3" s="13"/>
      <c r="F3" s="56" t="s">
        <v>52</v>
      </c>
      <c r="G3" s="61"/>
      <c r="H3" s="13"/>
      <c r="J3" s="56" t="s">
        <v>52</v>
      </c>
      <c r="K3" s="13"/>
      <c r="L3" s="13"/>
      <c r="N3" s="56" t="s">
        <v>52</v>
      </c>
      <c r="O3" s="13"/>
      <c r="P3" s="13"/>
      <c r="R3" s="56" t="s">
        <v>52</v>
      </c>
      <c r="S3" s="13"/>
      <c r="T3" s="13"/>
      <c r="V3" s="56" t="s">
        <v>52</v>
      </c>
      <c r="W3" s="13"/>
      <c r="X3" s="13"/>
      <c r="Z3" s="56" t="s">
        <v>52</v>
      </c>
      <c r="AA3" s="13"/>
      <c r="AB3" s="13"/>
      <c r="AD3" s="56" t="s">
        <v>52</v>
      </c>
      <c r="AE3" s="13"/>
      <c r="AF3" s="13"/>
      <c r="AH3" s="56" t="s">
        <v>52</v>
      </c>
      <c r="AI3" s="13"/>
      <c r="AJ3" s="13"/>
    </row>
    <row r="4" spans="2:36" x14ac:dyDescent="0.25">
      <c r="B4" s="56" t="s">
        <v>46</v>
      </c>
      <c r="C4" s="62">
        <v>1647</v>
      </c>
      <c r="D4" s="59" t="s">
        <v>15</v>
      </c>
      <c r="F4" s="56" t="s">
        <v>46</v>
      </c>
      <c r="G4" s="62">
        <v>1701</v>
      </c>
      <c r="H4" s="59" t="s">
        <v>15</v>
      </c>
      <c r="J4" s="56" t="s">
        <v>46</v>
      </c>
      <c r="K4" s="62">
        <v>1736</v>
      </c>
      <c r="L4" s="59" t="s">
        <v>15</v>
      </c>
      <c r="N4" s="56" t="s">
        <v>46</v>
      </c>
      <c r="O4" s="62">
        <v>2796</v>
      </c>
      <c r="P4" s="59" t="s">
        <v>15</v>
      </c>
      <c r="R4" s="56" t="s">
        <v>46</v>
      </c>
      <c r="S4" s="62">
        <v>2966</v>
      </c>
      <c r="T4" s="59" t="s">
        <v>15</v>
      </c>
      <c r="V4" s="56" t="s">
        <v>46</v>
      </c>
      <c r="W4" s="62">
        <v>3073</v>
      </c>
      <c r="X4" s="59" t="s">
        <v>15</v>
      </c>
      <c r="Z4" s="56" t="s">
        <v>46</v>
      </c>
      <c r="AA4" s="62">
        <v>3687</v>
      </c>
      <c r="AB4" s="59" t="s">
        <v>15</v>
      </c>
      <c r="AD4" s="56" t="s">
        <v>46</v>
      </c>
      <c r="AE4" s="62">
        <v>4010</v>
      </c>
      <c r="AF4" s="59" t="s">
        <v>15</v>
      </c>
      <c r="AH4" s="56" t="s">
        <v>46</v>
      </c>
      <c r="AI4" s="62">
        <v>4184</v>
      </c>
      <c r="AJ4" s="59" t="s">
        <v>15</v>
      </c>
    </row>
    <row r="5" spans="2:36" x14ac:dyDescent="0.25">
      <c r="B5" s="13"/>
      <c r="C5" s="13"/>
      <c r="D5" s="13"/>
      <c r="F5" s="13"/>
      <c r="G5" s="13"/>
      <c r="H5" s="13"/>
      <c r="J5" s="13"/>
      <c r="K5" s="13"/>
      <c r="L5" s="13"/>
      <c r="N5" s="13"/>
      <c r="O5" s="13"/>
      <c r="P5" s="13"/>
      <c r="R5" s="13"/>
      <c r="S5" s="13"/>
      <c r="T5" s="13"/>
      <c r="V5" s="13"/>
      <c r="W5" s="13"/>
      <c r="X5" s="13"/>
      <c r="Z5" s="13"/>
      <c r="AA5" s="13"/>
      <c r="AB5" s="13"/>
      <c r="AD5" s="13"/>
      <c r="AE5" s="13"/>
      <c r="AF5" s="13"/>
      <c r="AH5" s="13"/>
      <c r="AI5" s="13"/>
      <c r="AJ5" s="13"/>
    </row>
    <row r="6" spans="2:36" x14ac:dyDescent="0.25">
      <c r="B6" s="60" t="s">
        <v>44</v>
      </c>
      <c r="C6" s="60" t="s">
        <v>47</v>
      </c>
      <c r="D6" s="60" t="s">
        <v>45</v>
      </c>
      <c r="F6" s="60" t="s">
        <v>44</v>
      </c>
      <c r="G6" s="60" t="s">
        <v>47</v>
      </c>
      <c r="H6" s="60" t="s">
        <v>45</v>
      </c>
      <c r="J6" s="60" t="s">
        <v>44</v>
      </c>
      <c r="K6" s="60" t="s">
        <v>47</v>
      </c>
      <c r="L6" s="60" t="s">
        <v>45</v>
      </c>
      <c r="N6" s="60" t="s">
        <v>44</v>
      </c>
      <c r="O6" s="60" t="s">
        <v>47</v>
      </c>
      <c r="P6" s="60" t="s">
        <v>45</v>
      </c>
      <c r="R6" s="60" t="s">
        <v>44</v>
      </c>
      <c r="S6" s="60" t="s">
        <v>47</v>
      </c>
      <c r="T6" s="60" t="s">
        <v>45</v>
      </c>
      <c r="V6" s="60" t="s">
        <v>44</v>
      </c>
      <c r="W6" s="60" t="s">
        <v>47</v>
      </c>
      <c r="X6" s="60" t="s">
        <v>45</v>
      </c>
      <c r="Z6" s="60" t="s">
        <v>44</v>
      </c>
      <c r="AA6" s="60" t="s">
        <v>47</v>
      </c>
      <c r="AB6" s="60" t="s">
        <v>45</v>
      </c>
      <c r="AD6" s="60" t="s">
        <v>44</v>
      </c>
      <c r="AE6" s="60" t="s">
        <v>47</v>
      </c>
      <c r="AF6" s="60" t="s">
        <v>45</v>
      </c>
      <c r="AH6" s="60" t="s">
        <v>44</v>
      </c>
      <c r="AI6" s="60" t="s">
        <v>47</v>
      </c>
      <c r="AJ6" s="60" t="s">
        <v>45</v>
      </c>
    </row>
    <row r="7" spans="2:36" x14ac:dyDescent="0.25">
      <c r="B7" s="61">
        <v>3.0303E-2</v>
      </c>
      <c r="C7" s="61">
        <f>B7*$C$4</f>
        <v>49.909041000000002</v>
      </c>
      <c r="D7" s="61">
        <v>0.12859999999999999</v>
      </c>
      <c r="F7" s="61">
        <v>3.0303E-2</v>
      </c>
      <c r="G7" s="61">
        <f>F7*$G$4</f>
        <v>51.545403</v>
      </c>
      <c r="H7" s="61">
        <v>0.13272999999999999</v>
      </c>
      <c r="J7" s="61">
        <v>3.0303E-2</v>
      </c>
      <c r="K7" s="61">
        <f>J7*$K$4</f>
        <v>52.606008000000003</v>
      </c>
      <c r="L7" s="61">
        <v>0.13533000000000001</v>
      </c>
      <c r="N7" s="61">
        <v>3.0303E-2</v>
      </c>
      <c r="O7" s="61">
        <f>N7*$O$4</f>
        <v>84.727187999999998</v>
      </c>
      <c r="P7" s="61">
        <v>0.10929999999999999</v>
      </c>
      <c r="R7" s="61">
        <v>0.02</v>
      </c>
      <c r="S7" s="61">
        <f>R7*$S$4</f>
        <v>59.32</v>
      </c>
      <c r="T7" s="61">
        <v>7.6398999999999995E-2</v>
      </c>
      <c r="V7" s="61">
        <v>0.02</v>
      </c>
      <c r="W7" s="61">
        <f>V7*$W$4</f>
        <v>61.46</v>
      </c>
      <c r="X7" s="61">
        <v>7.9067999999999999E-2</v>
      </c>
      <c r="Z7" s="61">
        <v>0.01</v>
      </c>
      <c r="AA7" s="61">
        <f>Z7*$AA$4</f>
        <v>36.869999999999997</v>
      </c>
      <c r="AB7" s="61">
        <v>2.9523000000000001E-2</v>
      </c>
      <c r="AD7" s="61">
        <v>0.02</v>
      </c>
      <c r="AE7" s="61">
        <f>AD7*$AE$4</f>
        <v>80.2</v>
      </c>
      <c r="AF7" s="61">
        <v>6.4499000000000001E-2</v>
      </c>
      <c r="AH7" s="13">
        <v>0.02</v>
      </c>
      <c r="AI7" s="61">
        <f>AH7*$AI$4</f>
        <v>83.68</v>
      </c>
      <c r="AJ7" s="61">
        <v>6.7188999999999999E-2</v>
      </c>
    </row>
    <row r="8" spans="2:36" x14ac:dyDescent="0.25">
      <c r="B8" s="61">
        <v>6.0303000000000002E-2</v>
      </c>
      <c r="C8" s="61">
        <f t="shared" ref="C8:C40" si="0">B8*$C$4</f>
        <v>99.319040999999999</v>
      </c>
      <c r="D8" s="61">
        <v>0.26208999999999999</v>
      </c>
      <c r="F8" s="61">
        <v>6.0303000000000002E-2</v>
      </c>
      <c r="G8" s="61">
        <f t="shared" ref="G8:G40" si="1">F8*$G$4</f>
        <v>102.57540300000001</v>
      </c>
      <c r="H8" s="61">
        <v>0.27072000000000002</v>
      </c>
      <c r="J8" s="61">
        <v>6.0303000000000002E-2</v>
      </c>
      <c r="K8" s="61">
        <f t="shared" ref="K8:K40" si="2">J8*$K$4</f>
        <v>104.686008</v>
      </c>
      <c r="L8" s="61">
        <v>0.27617000000000003</v>
      </c>
      <c r="N8" s="61">
        <v>6.0303000000000002E-2</v>
      </c>
      <c r="O8" s="61">
        <f t="shared" ref="O8:O40" si="3">N8*$O$4</f>
        <v>168.60718800000001</v>
      </c>
      <c r="P8" s="61">
        <v>0.22191</v>
      </c>
      <c r="R8" s="61">
        <v>0.04</v>
      </c>
      <c r="S8" s="61">
        <f t="shared" ref="S8:S56" si="4">R8*$S$4</f>
        <v>118.64</v>
      </c>
      <c r="T8" s="61">
        <v>0.15497</v>
      </c>
      <c r="V8" s="61">
        <v>0.04</v>
      </c>
      <c r="W8" s="61">
        <f t="shared" ref="W8:W56" si="5">V8*$W$4</f>
        <v>122.92</v>
      </c>
      <c r="X8" s="61">
        <v>0.16045999999999999</v>
      </c>
      <c r="Z8" s="61">
        <v>0.02</v>
      </c>
      <c r="AA8" s="61">
        <f t="shared" ref="AA8:AA58" si="6">Z8*$AA$4</f>
        <v>73.739999999999995</v>
      </c>
      <c r="AB8" s="61">
        <v>5.9360999999999997E-2</v>
      </c>
      <c r="AD8" s="61">
        <v>0.04</v>
      </c>
      <c r="AE8" s="61">
        <f t="shared" ref="AE8:AE58" si="7">AD8*$AE$4</f>
        <v>160.4</v>
      </c>
      <c r="AF8" s="61">
        <v>0.13052</v>
      </c>
      <c r="AH8" s="13">
        <v>0.04</v>
      </c>
      <c r="AI8" s="61">
        <f t="shared" ref="AI8:AI56" si="8">AH8*$AI$4</f>
        <v>167.36</v>
      </c>
      <c r="AJ8" s="61">
        <v>0.13603000000000001</v>
      </c>
    </row>
    <row r="9" spans="2:36" x14ac:dyDescent="0.25">
      <c r="B9" s="61">
        <v>9.0302999999999994E-2</v>
      </c>
      <c r="C9" s="61">
        <f t="shared" si="0"/>
        <v>148.729041</v>
      </c>
      <c r="D9" s="61">
        <v>0.40218999999999999</v>
      </c>
      <c r="F9" s="61">
        <v>9.0302999999999994E-2</v>
      </c>
      <c r="G9" s="61">
        <f t="shared" si="1"/>
        <v>153.605403</v>
      </c>
      <c r="H9" s="61">
        <v>0.41578999999999999</v>
      </c>
      <c r="J9" s="61">
        <v>9.0302999999999994E-2</v>
      </c>
      <c r="K9" s="61">
        <f t="shared" si="2"/>
        <v>156.766008</v>
      </c>
      <c r="L9" s="61">
        <v>0.42438999999999999</v>
      </c>
      <c r="N9" s="61">
        <v>9.0302999999999994E-2</v>
      </c>
      <c r="O9" s="61">
        <f t="shared" si="3"/>
        <v>252.48718799999997</v>
      </c>
      <c r="P9" s="61">
        <v>0.33915000000000001</v>
      </c>
      <c r="R9" s="61">
        <v>0.06</v>
      </c>
      <c r="S9" s="61">
        <f t="shared" si="4"/>
        <v>177.95999999999998</v>
      </c>
      <c r="T9" s="61">
        <v>0.23580000000000001</v>
      </c>
      <c r="V9" s="61">
        <v>0.06</v>
      </c>
      <c r="W9" s="61">
        <f t="shared" si="5"/>
        <v>184.38</v>
      </c>
      <c r="X9" s="61">
        <v>0.24429999999999999</v>
      </c>
      <c r="Z9" s="61">
        <v>3.5000000000000003E-2</v>
      </c>
      <c r="AA9" s="61">
        <f t="shared" si="6"/>
        <v>129.04500000000002</v>
      </c>
      <c r="AB9" s="61">
        <v>0.10471999999999999</v>
      </c>
      <c r="AD9" s="61">
        <v>0.06</v>
      </c>
      <c r="AE9" s="61">
        <f t="shared" si="7"/>
        <v>240.6</v>
      </c>
      <c r="AF9" s="61">
        <v>0.19811000000000001</v>
      </c>
      <c r="AH9" s="13">
        <v>0.06</v>
      </c>
      <c r="AI9" s="61">
        <f t="shared" si="8"/>
        <v>251.04</v>
      </c>
      <c r="AJ9" s="61">
        <v>0.20660000000000001</v>
      </c>
    </row>
    <row r="10" spans="2:36" x14ac:dyDescent="0.25">
      <c r="B10" s="61">
        <v>0.1203</v>
      </c>
      <c r="C10" s="61">
        <f t="shared" si="0"/>
        <v>198.13410000000002</v>
      </c>
      <c r="D10" s="61">
        <v>0.54940999999999995</v>
      </c>
      <c r="F10" s="61">
        <v>0.1203</v>
      </c>
      <c r="G10" s="61">
        <f t="shared" si="1"/>
        <v>204.63030000000001</v>
      </c>
      <c r="H10" s="61">
        <v>0.56849000000000005</v>
      </c>
      <c r="J10" s="61">
        <v>0.1203</v>
      </c>
      <c r="K10" s="61">
        <f t="shared" si="2"/>
        <v>208.8408</v>
      </c>
      <c r="L10" s="61">
        <v>0.58057999999999998</v>
      </c>
      <c r="N10" s="61">
        <v>0.1203</v>
      </c>
      <c r="O10" s="61">
        <f t="shared" si="3"/>
        <v>336.35880000000003</v>
      </c>
      <c r="P10" s="61">
        <v>0.46133999999999997</v>
      </c>
      <c r="R10" s="61">
        <v>0.08</v>
      </c>
      <c r="S10" s="61">
        <f t="shared" si="4"/>
        <v>237.28</v>
      </c>
      <c r="T10" s="61">
        <v>0.31899</v>
      </c>
      <c r="V10" s="61">
        <v>0.08</v>
      </c>
      <c r="W10" s="61">
        <f t="shared" si="5"/>
        <v>245.84</v>
      </c>
      <c r="X10" s="61">
        <v>0.33067999999999997</v>
      </c>
      <c r="Z10" s="61">
        <v>5.5E-2</v>
      </c>
      <c r="AA10" s="61">
        <f t="shared" si="6"/>
        <v>202.785</v>
      </c>
      <c r="AB10" s="61">
        <v>0.16635</v>
      </c>
      <c r="AD10" s="61">
        <v>0.08</v>
      </c>
      <c r="AE10" s="61">
        <f t="shared" si="7"/>
        <v>320.8</v>
      </c>
      <c r="AF10" s="61">
        <v>0.26733000000000001</v>
      </c>
      <c r="AH10" s="13">
        <v>0.08</v>
      </c>
      <c r="AI10" s="61">
        <f t="shared" si="8"/>
        <v>334.72</v>
      </c>
      <c r="AJ10" s="61">
        <v>0.27894000000000002</v>
      </c>
    </row>
    <row r="11" spans="2:36" x14ac:dyDescent="0.25">
      <c r="B11" s="61">
        <v>0.15029999999999999</v>
      </c>
      <c r="C11" s="61">
        <f t="shared" si="0"/>
        <v>247.54409999999999</v>
      </c>
      <c r="D11" s="61">
        <v>0.70430000000000004</v>
      </c>
      <c r="F11" s="61">
        <v>0.15029999999999999</v>
      </c>
      <c r="G11" s="61">
        <f t="shared" si="1"/>
        <v>255.66029999999998</v>
      </c>
      <c r="H11" s="61">
        <v>0.72943999999999998</v>
      </c>
      <c r="J11" s="61">
        <v>0.15029999999999999</v>
      </c>
      <c r="K11" s="61">
        <f t="shared" si="2"/>
        <v>260.92079999999999</v>
      </c>
      <c r="L11" s="61">
        <v>0.74539999999999995</v>
      </c>
      <c r="N11" s="61">
        <v>0.15029999999999999</v>
      </c>
      <c r="O11" s="61">
        <f t="shared" si="3"/>
        <v>420.23879999999997</v>
      </c>
      <c r="P11" s="61">
        <v>0.58879999999999999</v>
      </c>
      <c r="R11" s="61">
        <v>0.1</v>
      </c>
      <c r="S11" s="61">
        <f t="shared" si="4"/>
        <v>296.60000000000002</v>
      </c>
      <c r="T11" s="61">
        <v>0.40466000000000002</v>
      </c>
      <c r="V11" s="61">
        <v>0.1</v>
      </c>
      <c r="W11" s="61">
        <f t="shared" si="5"/>
        <v>307.3</v>
      </c>
      <c r="X11" s="61">
        <v>0.41971999999999998</v>
      </c>
      <c r="Z11" s="61">
        <v>7.4999999999999997E-2</v>
      </c>
      <c r="AA11" s="61">
        <f t="shared" si="6"/>
        <v>276.52499999999998</v>
      </c>
      <c r="AB11" s="61">
        <v>0.22933999999999999</v>
      </c>
      <c r="AD11" s="61">
        <v>0.1</v>
      </c>
      <c r="AE11" s="61">
        <f t="shared" si="7"/>
        <v>401</v>
      </c>
      <c r="AF11" s="61">
        <v>0.33825</v>
      </c>
      <c r="AH11" s="13">
        <v>0.1</v>
      </c>
      <c r="AI11" s="61">
        <f t="shared" si="8"/>
        <v>418.40000000000003</v>
      </c>
      <c r="AJ11" s="61">
        <v>0.35314000000000001</v>
      </c>
    </row>
    <row r="12" spans="2:36" x14ac:dyDescent="0.25">
      <c r="B12" s="61">
        <v>0.18029999999999999</v>
      </c>
      <c r="C12" s="61">
        <f t="shared" si="0"/>
        <v>296.95409999999998</v>
      </c>
      <c r="D12" s="61">
        <v>0.86748999999999998</v>
      </c>
      <c r="F12" s="61">
        <v>0.18029999999999999</v>
      </c>
      <c r="G12" s="61">
        <f t="shared" si="1"/>
        <v>306.69029999999998</v>
      </c>
      <c r="H12" s="61">
        <v>0.89932999999999996</v>
      </c>
      <c r="J12" s="61">
        <v>0.18029999999999999</v>
      </c>
      <c r="K12" s="61">
        <f t="shared" si="2"/>
        <v>313.00079999999997</v>
      </c>
      <c r="L12" s="61">
        <v>0.91961000000000004</v>
      </c>
      <c r="N12" s="61">
        <v>0.18029999999999999</v>
      </c>
      <c r="O12" s="61">
        <f t="shared" si="3"/>
        <v>504.11879999999996</v>
      </c>
      <c r="P12" s="61">
        <v>0.72187000000000001</v>
      </c>
      <c r="R12" s="61">
        <v>0.12</v>
      </c>
      <c r="S12" s="61">
        <f t="shared" si="4"/>
        <v>355.91999999999996</v>
      </c>
      <c r="T12" s="61">
        <v>0.49291000000000001</v>
      </c>
      <c r="V12" s="61">
        <v>0.12</v>
      </c>
      <c r="W12" s="61">
        <f t="shared" si="5"/>
        <v>368.76</v>
      </c>
      <c r="X12" s="61">
        <v>0.51156000000000001</v>
      </c>
      <c r="Z12" s="61">
        <v>9.5000000000000001E-2</v>
      </c>
      <c r="AA12" s="61">
        <f t="shared" si="6"/>
        <v>350.26499999999999</v>
      </c>
      <c r="AB12" s="61">
        <v>0.29374</v>
      </c>
      <c r="AD12" s="61">
        <v>0.12</v>
      </c>
      <c r="AE12" s="61">
        <f t="shared" si="7"/>
        <v>481.2</v>
      </c>
      <c r="AF12" s="61">
        <v>0.41093000000000002</v>
      </c>
      <c r="AH12" s="13">
        <v>0.12</v>
      </c>
      <c r="AI12" s="61">
        <f t="shared" si="8"/>
        <v>502.08</v>
      </c>
      <c r="AJ12" s="61">
        <v>0.42926999999999998</v>
      </c>
    </row>
    <row r="13" spans="2:36" x14ac:dyDescent="0.25">
      <c r="B13" s="61">
        <v>0.21029999999999999</v>
      </c>
      <c r="C13" s="61">
        <f t="shared" si="0"/>
        <v>346.36409999999995</v>
      </c>
      <c r="D13" s="61">
        <v>1.0397000000000001</v>
      </c>
      <c r="F13" s="61">
        <v>0.21029999999999999</v>
      </c>
      <c r="G13" s="61">
        <f t="shared" si="1"/>
        <v>357.72029999999995</v>
      </c>
      <c r="H13" s="61">
        <v>1.0789</v>
      </c>
      <c r="J13" s="61">
        <v>0.21029999999999999</v>
      </c>
      <c r="K13" s="61">
        <f t="shared" si="2"/>
        <v>365.08079999999995</v>
      </c>
      <c r="L13" s="61">
        <v>1.1040000000000001</v>
      </c>
      <c r="N13" s="61">
        <v>0.21029999999999999</v>
      </c>
      <c r="O13" s="61">
        <f t="shared" si="3"/>
        <v>587.99879999999996</v>
      </c>
      <c r="P13" s="61">
        <v>0.86092999999999997</v>
      </c>
      <c r="R13" s="61">
        <v>0.14000000000000001</v>
      </c>
      <c r="S13" s="61">
        <f t="shared" si="4"/>
        <v>415.24000000000007</v>
      </c>
      <c r="T13" s="61">
        <v>0.58386000000000005</v>
      </c>
      <c r="V13" s="61">
        <v>0.14000000000000001</v>
      </c>
      <c r="W13" s="61">
        <f t="shared" si="5"/>
        <v>430.22</v>
      </c>
      <c r="X13" s="61">
        <v>0.60633000000000004</v>
      </c>
      <c r="Z13" s="61">
        <v>0.115</v>
      </c>
      <c r="AA13" s="61">
        <f t="shared" si="6"/>
        <v>424.005</v>
      </c>
      <c r="AB13" s="61">
        <v>0.35959000000000002</v>
      </c>
      <c r="AD13" s="61">
        <v>0.14000000000000001</v>
      </c>
      <c r="AE13" s="61">
        <f t="shared" si="7"/>
        <v>561.40000000000009</v>
      </c>
      <c r="AF13" s="61">
        <v>0.48542999999999997</v>
      </c>
      <c r="AH13" s="13">
        <v>0.14000000000000001</v>
      </c>
      <c r="AI13" s="61">
        <f t="shared" si="8"/>
        <v>585.7600000000001</v>
      </c>
      <c r="AJ13" s="61">
        <v>0.50739999999999996</v>
      </c>
    </row>
    <row r="14" spans="2:36" x14ac:dyDescent="0.25">
      <c r="B14" s="61">
        <v>0.24030000000000001</v>
      </c>
      <c r="C14" s="61">
        <f t="shared" si="0"/>
        <v>395.77410000000003</v>
      </c>
      <c r="D14" s="61">
        <v>1.2216</v>
      </c>
      <c r="F14" s="61">
        <v>0.24030000000000001</v>
      </c>
      <c r="G14" s="61">
        <f t="shared" si="1"/>
        <v>408.75030000000004</v>
      </c>
      <c r="H14" s="61">
        <v>1.2690999999999999</v>
      </c>
      <c r="J14" s="61">
        <v>0.24030000000000001</v>
      </c>
      <c r="K14" s="61">
        <f t="shared" si="2"/>
        <v>417.16080000000005</v>
      </c>
      <c r="L14" s="61">
        <v>1.2996000000000001</v>
      </c>
      <c r="N14" s="61">
        <v>0.24030000000000001</v>
      </c>
      <c r="O14" s="61">
        <f t="shared" si="3"/>
        <v>671.87880000000007</v>
      </c>
      <c r="P14" s="61">
        <v>1.0064</v>
      </c>
      <c r="R14" s="61">
        <v>0.16</v>
      </c>
      <c r="S14" s="61">
        <f t="shared" si="4"/>
        <v>474.56</v>
      </c>
      <c r="T14" s="61">
        <v>0.67764999999999997</v>
      </c>
      <c r="V14" s="61">
        <v>0.16</v>
      </c>
      <c r="W14" s="61">
        <f t="shared" si="5"/>
        <v>491.68</v>
      </c>
      <c r="X14" s="61">
        <v>0.70416999999999996</v>
      </c>
      <c r="Z14" s="61">
        <v>0.13500000000000001</v>
      </c>
      <c r="AA14" s="61">
        <f t="shared" si="6"/>
        <v>497.745</v>
      </c>
      <c r="AB14" s="61">
        <v>0.42693999999999999</v>
      </c>
      <c r="AD14" s="61">
        <v>0.16</v>
      </c>
      <c r="AE14" s="61">
        <f t="shared" si="7"/>
        <v>641.6</v>
      </c>
      <c r="AF14" s="61">
        <v>0.56183000000000005</v>
      </c>
      <c r="AH14" s="13">
        <v>0.16</v>
      </c>
      <c r="AI14" s="61">
        <f t="shared" si="8"/>
        <v>669.44</v>
      </c>
      <c r="AJ14" s="61">
        <v>0.58760999999999997</v>
      </c>
    </row>
    <row r="15" spans="2:36" x14ac:dyDescent="0.25">
      <c r="B15" s="61">
        <v>0.27029999999999998</v>
      </c>
      <c r="C15" s="61">
        <f t="shared" si="0"/>
        <v>445.1841</v>
      </c>
      <c r="D15" s="61">
        <v>1.4140999999999999</v>
      </c>
      <c r="F15" s="61">
        <v>0.27029999999999998</v>
      </c>
      <c r="G15" s="61">
        <f t="shared" si="1"/>
        <v>459.78029999999995</v>
      </c>
      <c r="H15" s="61">
        <v>1.4709000000000001</v>
      </c>
      <c r="J15" s="61">
        <v>0.27029999999999998</v>
      </c>
      <c r="K15" s="61">
        <f t="shared" si="2"/>
        <v>469.24079999999998</v>
      </c>
      <c r="L15" s="61">
        <v>1.5073000000000001</v>
      </c>
      <c r="N15" s="61">
        <v>0.27029999999999998</v>
      </c>
      <c r="O15" s="61">
        <f t="shared" si="3"/>
        <v>755.75879999999995</v>
      </c>
      <c r="P15" s="61">
        <v>1.1588000000000001</v>
      </c>
      <c r="R15" s="61">
        <v>0.18</v>
      </c>
      <c r="S15" s="61">
        <f t="shared" si="4"/>
        <v>533.88</v>
      </c>
      <c r="T15" s="61">
        <v>0.77439999999999998</v>
      </c>
      <c r="V15" s="61">
        <v>0.18</v>
      </c>
      <c r="W15" s="61">
        <f t="shared" si="5"/>
        <v>553.14</v>
      </c>
      <c r="X15" s="61">
        <v>0.80523</v>
      </c>
      <c r="Z15" s="61">
        <v>0.155</v>
      </c>
      <c r="AA15" s="61">
        <f t="shared" si="6"/>
        <v>571.48500000000001</v>
      </c>
      <c r="AB15" s="61">
        <v>0.49585000000000001</v>
      </c>
      <c r="AD15" s="61">
        <v>0.18</v>
      </c>
      <c r="AE15" s="61">
        <f t="shared" si="7"/>
        <v>721.8</v>
      </c>
      <c r="AF15" s="61">
        <v>0.64019999999999999</v>
      </c>
      <c r="AH15" s="13">
        <v>0.18</v>
      </c>
      <c r="AI15" s="61">
        <f t="shared" si="8"/>
        <v>753.12</v>
      </c>
      <c r="AJ15" s="61">
        <v>0.67</v>
      </c>
    </row>
    <row r="16" spans="2:36" x14ac:dyDescent="0.25">
      <c r="B16" s="61">
        <v>0.30030000000000001</v>
      </c>
      <c r="C16" s="61">
        <f t="shared" si="0"/>
        <v>494.59410000000003</v>
      </c>
      <c r="D16" s="61">
        <v>1.6182000000000001</v>
      </c>
      <c r="F16" s="61">
        <v>0.30030000000000001</v>
      </c>
      <c r="G16" s="61">
        <f t="shared" si="1"/>
        <v>510.81030000000004</v>
      </c>
      <c r="H16" s="61">
        <v>1.6852</v>
      </c>
      <c r="J16" s="61">
        <v>0.30030000000000001</v>
      </c>
      <c r="K16" s="61">
        <f t="shared" si="2"/>
        <v>521.32079999999996</v>
      </c>
      <c r="L16" s="61">
        <v>1.7283999999999999</v>
      </c>
      <c r="N16" s="61">
        <v>0.30030000000000001</v>
      </c>
      <c r="O16" s="61">
        <f t="shared" si="3"/>
        <v>839.63880000000006</v>
      </c>
      <c r="P16" s="61">
        <v>1.3185</v>
      </c>
      <c r="R16" s="61">
        <v>0.2</v>
      </c>
      <c r="S16" s="61">
        <f t="shared" si="4"/>
        <v>593.20000000000005</v>
      </c>
      <c r="T16" s="61">
        <v>0.87426000000000004</v>
      </c>
      <c r="V16" s="61">
        <v>0.2</v>
      </c>
      <c r="W16" s="61">
        <f t="shared" si="5"/>
        <v>614.6</v>
      </c>
      <c r="X16" s="61">
        <v>0.90968000000000004</v>
      </c>
      <c r="Z16" s="61">
        <v>0.17499999999999999</v>
      </c>
      <c r="AA16" s="61">
        <f t="shared" si="6"/>
        <v>645.22499999999991</v>
      </c>
      <c r="AB16" s="61">
        <v>0.56637999999999999</v>
      </c>
      <c r="AD16" s="61">
        <v>0.2</v>
      </c>
      <c r="AE16" s="61">
        <f t="shared" si="7"/>
        <v>802</v>
      </c>
      <c r="AF16" s="61">
        <v>0.72062000000000004</v>
      </c>
      <c r="AH16" s="13">
        <v>0.2</v>
      </c>
      <c r="AI16" s="61">
        <f t="shared" si="8"/>
        <v>836.80000000000007</v>
      </c>
      <c r="AJ16" s="61">
        <v>0.75465000000000004</v>
      </c>
    </row>
    <row r="17" spans="2:36" x14ac:dyDescent="0.25">
      <c r="B17" s="61">
        <v>0.33029999999999998</v>
      </c>
      <c r="C17" s="61">
        <f t="shared" si="0"/>
        <v>544.00409999999999</v>
      </c>
      <c r="D17" s="61">
        <v>1.8349</v>
      </c>
      <c r="F17" s="61">
        <v>0.33029999999999998</v>
      </c>
      <c r="G17" s="61">
        <f t="shared" si="1"/>
        <v>561.84029999999996</v>
      </c>
      <c r="H17" s="61">
        <v>1.9134</v>
      </c>
      <c r="J17" s="61">
        <v>0.33029999999999998</v>
      </c>
      <c r="K17" s="61">
        <f t="shared" si="2"/>
        <v>573.4008</v>
      </c>
      <c r="L17" s="61">
        <v>1.9641</v>
      </c>
      <c r="N17" s="61">
        <v>0.33029999999999998</v>
      </c>
      <c r="O17" s="61">
        <f t="shared" si="3"/>
        <v>923.51879999999994</v>
      </c>
      <c r="P17" s="61">
        <v>1.4862</v>
      </c>
      <c r="R17" s="61">
        <v>0.22</v>
      </c>
      <c r="S17" s="61">
        <f t="shared" si="4"/>
        <v>652.52</v>
      </c>
      <c r="T17" s="61">
        <v>0.97738999999999998</v>
      </c>
      <c r="V17" s="61">
        <v>0.22</v>
      </c>
      <c r="W17" s="61">
        <f t="shared" si="5"/>
        <v>676.06000000000006</v>
      </c>
      <c r="X17" s="61">
        <v>1.0177</v>
      </c>
      <c r="Z17" s="61">
        <v>0.19500000000000001</v>
      </c>
      <c r="AA17" s="61">
        <f t="shared" si="6"/>
        <v>718.96500000000003</v>
      </c>
      <c r="AB17" s="61">
        <v>0.63856999999999997</v>
      </c>
      <c r="AD17" s="61">
        <v>0.22</v>
      </c>
      <c r="AE17" s="61">
        <f t="shared" si="7"/>
        <v>882.2</v>
      </c>
      <c r="AF17" s="61">
        <v>0.80317000000000005</v>
      </c>
      <c r="AH17" s="13">
        <v>0.22</v>
      </c>
      <c r="AI17" s="61">
        <f t="shared" si="8"/>
        <v>920.48</v>
      </c>
      <c r="AJ17" s="61">
        <v>0.84165999999999996</v>
      </c>
    </row>
    <row r="18" spans="2:36" x14ac:dyDescent="0.25">
      <c r="B18" s="61">
        <v>0.36030000000000001</v>
      </c>
      <c r="C18" s="61">
        <f t="shared" si="0"/>
        <v>593.41409999999996</v>
      </c>
      <c r="D18" s="61">
        <v>2.0655000000000001</v>
      </c>
      <c r="F18" s="61">
        <v>0.36030000000000001</v>
      </c>
      <c r="G18" s="61">
        <f t="shared" si="1"/>
        <v>612.87030000000004</v>
      </c>
      <c r="H18" s="61">
        <v>2.1568999999999998</v>
      </c>
      <c r="J18" s="61">
        <v>0.36030000000000001</v>
      </c>
      <c r="K18" s="61">
        <f t="shared" si="2"/>
        <v>625.48080000000004</v>
      </c>
      <c r="L18" s="61">
        <v>2.2161</v>
      </c>
      <c r="N18" s="61">
        <v>0.36030000000000001</v>
      </c>
      <c r="O18" s="61">
        <f t="shared" si="3"/>
        <v>1007.3988000000001</v>
      </c>
      <c r="P18" s="61">
        <v>1.6625000000000001</v>
      </c>
      <c r="R18" s="61">
        <v>0.24</v>
      </c>
      <c r="S18" s="61">
        <f t="shared" si="4"/>
        <v>711.83999999999992</v>
      </c>
      <c r="T18" s="61">
        <v>1.0839000000000001</v>
      </c>
      <c r="V18" s="61">
        <v>0.24</v>
      </c>
      <c r="W18" s="61">
        <f t="shared" si="5"/>
        <v>737.52</v>
      </c>
      <c r="X18" s="61">
        <v>1.1294999999999999</v>
      </c>
      <c r="Z18" s="61">
        <v>0.215</v>
      </c>
      <c r="AA18" s="61">
        <f t="shared" si="6"/>
        <v>792.70500000000004</v>
      </c>
      <c r="AB18" s="61">
        <v>0.71250000000000002</v>
      </c>
      <c r="AD18" s="61">
        <v>0.24</v>
      </c>
      <c r="AE18" s="61">
        <f t="shared" si="7"/>
        <v>962.4</v>
      </c>
      <c r="AF18" s="61">
        <v>0.88793999999999995</v>
      </c>
      <c r="AH18" s="13">
        <v>0.24</v>
      </c>
      <c r="AI18" s="61">
        <f t="shared" si="8"/>
        <v>1004.16</v>
      </c>
      <c r="AJ18" s="61">
        <v>0.93113000000000001</v>
      </c>
    </row>
    <row r="19" spans="2:36" x14ac:dyDescent="0.25">
      <c r="B19" s="61">
        <v>0.39029999999999998</v>
      </c>
      <c r="C19" s="61">
        <f t="shared" si="0"/>
        <v>642.82409999999993</v>
      </c>
      <c r="D19" s="61">
        <v>2.3113000000000001</v>
      </c>
      <c r="F19" s="61">
        <v>0.39029999999999998</v>
      </c>
      <c r="G19" s="61">
        <f t="shared" si="1"/>
        <v>663.90030000000002</v>
      </c>
      <c r="H19" s="61">
        <v>2.4171999999999998</v>
      </c>
      <c r="J19" s="61">
        <v>0.39029999999999998</v>
      </c>
      <c r="K19" s="61">
        <f t="shared" si="2"/>
        <v>677.56079999999997</v>
      </c>
      <c r="L19" s="61">
        <v>2.4860000000000002</v>
      </c>
      <c r="N19" s="61">
        <v>0.39029999999999998</v>
      </c>
      <c r="O19" s="61">
        <f t="shared" si="3"/>
        <v>1091.2788</v>
      </c>
      <c r="P19" s="61">
        <v>1.8479000000000001</v>
      </c>
      <c r="R19" s="61">
        <v>0.26</v>
      </c>
      <c r="S19" s="61">
        <f t="shared" si="4"/>
        <v>771.16000000000008</v>
      </c>
      <c r="T19" s="61">
        <v>1.1940999999999999</v>
      </c>
      <c r="V19" s="61">
        <v>0.26</v>
      </c>
      <c r="W19" s="61">
        <f t="shared" si="5"/>
        <v>798.98</v>
      </c>
      <c r="X19" s="61">
        <v>1.2452000000000001</v>
      </c>
      <c r="Z19" s="61">
        <v>0.23499999999999999</v>
      </c>
      <c r="AA19" s="61">
        <f t="shared" si="6"/>
        <v>866.44499999999994</v>
      </c>
      <c r="AB19" s="61">
        <v>0.78822000000000003</v>
      </c>
      <c r="AD19" s="61">
        <v>0.26</v>
      </c>
      <c r="AE19" s="61">
        <f t="shared" si="7"/>
        <v>1042.6000000000001</v>
      </c>
      <c r="AF19" s="61">
        <v>0.97502</v>
      </c>
      <c r="AH19" s="13">
        <v>0.26</v>
      </c>
      <c r="AI19" s="61">
        <f t="shared" si="8"/>
        <v>1087.8400000000001</v>
      </c>
      <c r="AJ19" s="61">
        <v>1.0232000000000001</v>
      </c>
    </row>
    <row r="20" spans="2:36" x14ac:dyDescent="0.25">
      <c r="B20" s="61">
        <v>0.42030000000000001</v>
      </c>
      <c r="C20" s="61">
        <f t="shared" si="0"/>
        <v>692.23410000000001</v>
      </c>
      <c r="D20" s="61">
        <v>2.5739999999999998</v>
      </c>
      <c r="F20" s="61">
        <v>0.42030000000000001</v>
      </c>
      <c r="G20" s="61">
        <f t="shared" si="1"/>
        <v>714.93029999999999</v>
      </c>
      <c r="H20" s="61">
        <v>2.6962000000000002</v>
      </c>
      <c r="J20" s="61">
        <v>0.42030000000000001</v>
      </c>
      <c r="K20" s="61">
        <f t="shared" si="2"/>
        <v>729.64080000000001</v>
      </c>
      <c r="L20" s="61">
        <v>2.7757999999999998</v>
      </c>
      <c r="N20" s="61">
        <v>0.42030000000000001</v>
      </c>
      <c r="O20" s="61">
        <f t="shared" si="3"/>
        <v>1175.1587999999999</v>
      </c>
      <c r="P20" s="61">
        <v>2.0432999999999999</v>
      </c>
      <c r="R20" s="61">
        <v>0.28000000000000003</v>
      </c>
      <c r="S20" s="61">
        <f t="shared" si="4"/>
        <v>830.48000000000013</v>
      </c>
      <c r="T20" s="61">
        <v>1.3081</v>
      </c>
      <c r="V20" s="61">
        <v>0.28000000000000003</v>
      </c>
      <c r="W20" s="61">
        <f t="shared" si="5"/>
        <v>860.44</v>
      </c>
      <c r="X20" s="61">
        <v>1.3651</v>
      </c>
      <c r="Z20" s="61">
        <v>0.255</v>
      </c>
      <c r="AA20" s="61">
        <f t="shared" si="6"/>
        <v>940.18500000000006</v>
      </c>
      <c r="AB20" s="61">
        <v>0.86580999999999997</v>
      </c>
      <c r="AD20" s="61">
        <v>0.28000000000000003</v>
      </c>
      <c r="AE20" s="61">
        <f t="shared" si="7"/>
        <v>1122.8000000000002</v>
      </c>
      <c r="AF20" s="61">
        <v>1.0645</v>
      </c>
      <c r="AH20" s="13">
        <v>0.28000000000000003</v>
      </c>
      <c r="AI20" s="61">
        <f t="shared" si="8"/>
        <v>1171.5200000000002</v>
      </c>
      <c r="AJ20" s="61">
        <v>1.1178999999999999</v>
      </c>
    </row>
    <row r="21" spans="2:36" x14ac:dyDescent="0.25">
      <c r="B21" s="61">
        <v>0.45029999999999998</v>
      </c>
      <c r="C21" s="61">
        <f t="shared" si="0"/>
        <v>741.64409999999998</v>
      </c>
      <c r="D21" s="61">
        <v>2.8552</v>
      </c>
      <c r="F21" s="61">
        <v>0.45029999999999998</v>
      </c>
      <c r="G21" s="61">
        <f t="shared" si="1"/>
        <v>765.96029999999996</v>
      </c>
      <c r="H21" s="61">
        <v>2.9958999999999998</v>
      </c>
      <c r="J21" s="61">
        <v>0.45029999999999998</v>
      </c>
      <c r="K21" s="61">
        <f t="shared" si="2"/>
        <v>781.72079999999994</v>
      </c>
      <c r="L21" s="61">
        <v>3.0878999999999999</v>
      </c>
      <c r="N21" s="61">
        <v>0.45029999999999998</v>
      </c>
      <c r="O21" s="61">
        <f t="shared" si="3"/>
        <v>1259.0388</v>
      </c>
      <c r="P21" s="61">
        <v>2.2496</v>
      </c>
      <c r="R21" s="61">
        <v>0.3</v>
      </c>
      <c r="S21" s="61">
        <f t="shared" si="4"/>
        <v>889.8</v>
      </c>
      <c r="T21" s="61">
        <v>1.4259999999999999</v>
      </c>
      <c r="V21" s="61">
        <v>0.3</v>
      </c>
      <c r="W21" s="61">
        <f t="shared" si="5"/>
        <v>921.9</v>
      </c>
      <c r="X21" s="61">
        <v>1.4893000000000001</v>
      </c>
      <c r="Z21" s="61">
        <v>0.27500000000000002</v>
      </c>
      <c r="AA21" s="61">
        <f t="shared" si="6"/>
        <v>1013.9250000000001</v>
      </c>
      <c r="AB21" s="61">
        <v>0.94533</v>
      </c>
      <c r="AD21" s="61">
        <v>0.3</v>
      </c>
      <c r="AE21" s="61">
        <f t="shared" si="7"/>
        <v>1203</v>
      </c>
      <c r="AF21" s="61">
        <v>1.1565000000000001</v>
      </c>
      <c r="AH21" s="13">
        <v>0.3</v>
      </c>
      <c r="AI21" s="61">
        <f t="shared" si="8"/>
        <v>1255.2</v>
      </c>
      <c r="AJ21" s="61">
        <v>1.2154</v>
      </c>
    </row>
    <row r="22" spans="2:36" x14ac:dyDescent="0.25">
      <c r="B22" s="61">
        <v>0.4803</v>
      </c>
      <c r="C22" s="61">
        <f t="shared" si="0"/>
        <v>791.05410000000006</v>
      </c>
      <c r="D22" s="61">
        <v>3.1570999999999998</v>
      </c>
      <c r="F22" s="61">
        <v>0.4803</v>
      </c>
      <c r="G22" s="61">
        <f t="shared" si="1"/>
        <v>816.99030000000005</v>
      </c>
      <c r="H22" s="61">
        <v>3.3188</v>
      </c>
      <c r="J22" s="61">
        <v>0.4803</v>
      </c>
      <c r="K22" s="61">
        <f t="shared" si="2"/>
        <v>833.80079999999998</v>
      </c>
      <c r="L22" s="61">
        <v>3.4249000000000001</v>
      </c>
      <c r="N22" s="61">
        <v>0.4803</v>
      </c>
      <c r="O22" s="61">
        <f t="shared" si="3"/>
        <v>1342.9187999999999</v>
      </c>
      <c r="P22" s="61">
        <v>2.4674999999999998</v>
      </c>
      <c r="R22" s="61">
        <v>0.32</v>
      </c>
      <c r="S22" s="61">
        <f t="shared" si="4"/>
        <v>949.12</v>
      </c>
      <c r="T22" s="61">
        <v>1.5482</v>
      </c>
      <c r="V22" s="61">
        <v>0.32</v>
      </c>
      <c r="W22" s="61">
        <f t="shared" si="5"/>
        <v>983.36</v>
      </c>
      <c r="X22" s="61">
        <v>1.6183000000000001</v>
      </c>
      <c r="Z22" s="61">
        <v>0.29499999999999998</v>
      </c>
      <c r="AA22" s="61">
        <f t="shared" si="6"/>
        <v>1087.665</v>
      </c>
      <c r="AB22" s="61">
        <v>1.0268999999999999</v>
      </c>
      <c r="AD22" s="61">
        <v>0.32</v>
      </c>
      <c r="AE22" s="61">
        <f t="shared" si="7"/>
        <v>1283.2</v>
      </c>
      <c r="AF22" s="61">
        <v>1.2511000000000001</v>
      </c>
      <c r="AH22" s="13">
        <v>0.32</v>
      </c>
      <c r="AI22" s="61">
        <f t="shared" si="8"/>
        <v>1338.88</v>
      </c>
      <c r="AJ22" s="61">
        <v>1.3159000000000001</v>
      </c>
    </row>
    <row r="23" spans="2:36" x14ac:dyDescent="0.25">
      <c r="B23" s="61">
        <v>0.51029999999999998</v>
      </c>
      <c r="C23" s="61">
        <f t="shared" si="0"/>
        <v>840.46409999999992</v>
      </c>
      <c r="D23" s="61">
        <v>3.4820000000000002</v>
      </c>
      <c r="F23" s="61">
        <v>0.51029999999999998</v>
      </c>
      <c r="G23" s="61">
        <f t="shared" si="1"/>
        <v>868.02029999999991</v>
      </c>
      <c r="H23" s="61">
        <v>3.6676000000000002</v>
      </c>
      <c r="J23" s="61">
        <v>0.51029999999999998</v>
      </c>
      <c r="K23" s="61">
        <f t="shared" si="2"/>
        <v>885.88079999999991</v>
      </c>
      <c r="L23" s="61">
        <v>3.7898999999999998</v>
      </c>
      <c r="N23" s="61">
        <v>0.51029999999999998</v>
      </c>
      <c r="O23" s="61">
        <f t="shared" si="3"/>
        <v>1426.7988</v>
      </c>
      <c r="P23" s="61">
        <v>2.6983000000000001</v>
      </c>
      <c r="R23" s="61">
        <v>0.34</v>
      </c>
      <c r="S23" s="61">
        <f t="shared" si="4"/>
        <v>1008.44</v>
      </c>
      <c r="T23" s="61">
        <v>1.6748000000000001</v>
      </c>
      <c r="V23" s="61">
        <v>0.34</v>
      </c>
      <c r="W23" s="61">
        <f t="shared" si="5"/>
        <v>1044.8200000000002</v>
      </c>
      <c r="X23" s="61">
        <v>1.7521</v>
      </c>
      <c r="Z23" s="61">
        <v>0.315</v>
      </c>
      <c r="AA23" s="61">
        <f t="shared" si="6"/>
        <v>1161.405</v>
      </c>
      <c r="AB23" s="61">
        <v>1.1105</v>
      </c>
      <c r="AD23" s="61">
        <v>0.34</v>
      </c>
      <c r="AE23" s="61">
        <f t="shared" si="7"/>
        <v>1363.4</v>
      </c>
      <c r="AF23" s="61">
        <v>1.3485</v>
      </c>
      <c r="AH23" s="13">
        <v>0.34</v>
      </c>
      <c r="AI23" s="61">
        <f t="shared" si="8"/>
        <v>1422.5600000000002</v>
      </c>
      <c r="AJ23" s="61">
        <v>1.4194</v>
      </c>
    </row>
    <row r="24" spans="2:36" x14ac:dyDescent="0.25">
      <c r="B24" s="61">
        <v>0.5403</v>
      </c>
      <c r="C24" s="61">
        <f t="shared" si="0"/>
        <v>889.8741</v>
      </c>
      <c r="D24" s="61">
        <v>3.8325999999999998</v>
      </c>
      <c r="F24" s="61">
        <v>0.5403</v>
      </c>
      <c r="G24" s="61">
        <f t="shared" si="1"/>
        <v>919.05029999999999</v>
      </c>
      <c r="H24" s="61">
        <v>4.0457000000000001</v>
      </c>
      <c r="J24" s="61">
        <v>0.5403</v>
      </c>
      <c r="K24" s="61">
        <f t="shared" si="2"/>
        <v>937.96079999999995</v>
      </c>
      <c r="L24" s="61">
        <v>4.1866000000000003</v>
      </c>
      <c r="N24" s="61">
        <v>0.5403</v>
      </c>
      <c r="O24" s="61">
        <f t="shared" si="3"/>
        <v>1510.6787999999999</v>
      </c>
      <c r="P24" s="61">
        <v>2.9430000000000001</v>
      </c>
      <c r="R24" s="61">
        <v>0.36</v>
      </c>
      <c r="S24" s="61">
        <f t="shared" si="4"/>
        <v>1067.76</v>
      </c>
      <c r="T24" s="61">
        <v>1.806</v>
      </c>
      <c r="V24" s="61">
        <v>0.36</v>
      </c>
      <c r="W24" s="61">
        <f t="shared" si="5"/>
        <v>1106.28</v>
      </c>
      <c r="X24" s="61">
        <v>1.8911</v>
      </c>
      <c r="Z24" s="61">
        <v>0.33500000000000002</v>
      </c>
      <c r="AA24" s="61">
        <f t="shared" si="6"/>
        <v>1235.145</v>
      </c>
      <c r="AB24" s="61">
        <v>1.1962999999999999</v>
      </c>
      <c r="AD24" s="61">
        <v>0.36</v>
      </c>
      <c r="AE24" s="61">
        <f t="shared" si="7"/>
        <v>1443.6</v>
      </c>
      <c r="AF24" s="61">
        <v>1.4487000000000001</v>
      </c>
      <c r="AH24" s="13">
        <v>0.36</v>
      </c>
      <c r="AI24" s="61">
        <f t="shared" si="8"/>
        <v>1506.24</v>
      </c>
      <c r="AJ24" s="61">
        <v>1.5261</v>
      </c>
    </row>
    <row r="25" spans="2:36" x14ac:dyDescent="0.25">
      <c r="B25" s="61">
        <v>0.57030000000000003</v>
      </c>
      <c r="C25" s="61">
        <f t="shared" si="0"/>
        <v>939.28410000000008</v>
      </c>
      <c r="D25" s="61">
        <v>4.2122000000000002</v>
      </c>
      <c r="F25" s="61">
        <v>0.57030000000000003</v>
      </c>
      <c r="G25" s="61">
        <f t="shared" si="1"/>
        <v>970.08030000000008</v>
      </c>
      <c r="H25" s="61">
        <v>4.4568000000000003</v>
      </c>
      <c r="J25" s="61">
        <v>0.57030000000000003</v>
      </c>
      <c r="K25" s="61">
        <f t="shared" si="2"/>
        <v>990.0408000000001</v>
      </c>
      <c r="L25" s="61">
        <v>4.6193</v>
      </c>
      <c r="N25" s="61">
        <v>0.57030000000000003</v>
      </c>
      <c r="O25" s="61">
        <f t="shared" si="3"/>
        <v>1594.5588</v>
      </c>
      <c r="P25" s="61">
        <v>3.2029000000000001</v>
      </c>
      <c r="R25" s="61">
        <v>0.38</v>
      </c>
      <c r="S25" s="61">
        <f t="shared" si="4"/>
        <v>1127.08</v>
      </c>
      <c r="T25" s="61">
        <v>1.9422999999999999</v>
      </c>
      <c r="V25" s="61">
        <v>0.38</v>
      </c>
      <c r="W25" s="61">
        <f t="shared" si="5"/>
        <v>1167.74</v>
      </c>
      <c r="X25" s="61">
        <v>2.0356999999999998</v>
      </c>
      <c r="Z25" s="61">
        <v>0.35499999999999998</v>
      </c>
      <c r="AA25" s="61">
        <f t="shared" si="6"/>
        <v>1308.885</v>
      </c>
      <c r="AB25" s="61">
        <v>1.2843</v>
      </c>
      <c r="AD25" s="61">
        <v>0.38</v>
      </c>
      <c r="AE25" s="61">
        <f t="shared" si="7"/>
        <v>1523.8</v>
      </c>
      <c r="AF25" s="61">
        <v>1.5519000000000001</v>
      </c>
      <c r="AH25" s="13">
        <v>0.38</v>
      </c>
      <c r="AI25" s="61">
        <f t="shared" si="8"/>
        <v>1589.92</v>
      </c>
      <c r="AJ25" s="61">
        <v>1.6362000000000001</v>
      </c>
    </row>
    <row r="26" spans="2:36" x14ac:dyDescent="0.25">
      <c r="B26" s="61">
        <v>0.60029999999999994</v>
      </c>
      <c r="C26" s="61">
        <f t="shared" si="0"/>
        <v>988.69409999999993</v>
      </c>
      <c r="D26" s="61">
        <v>4.6245000000000003</v>
      </c>
      <c r="F26" s="61">
        <v>0.60029999999999994</v>
      </c>
      <c r="G26" s="61">
        <f t="shared" si="1"/>
        <v>1021.1102999999999</v>
      </c>
      <c r="H26" s="61">
        <v>4.9055</v>
      </c>
      <c r="J26" s="61">
        <v>0.60029999999999994</v>
      </c>
      <c r="K26" s="61">
        <f t="shared" si="2"/>
        <v>1042.1207999999999</v>
      </c>
      <c r="L26" s="61">
        <v>5.0930999999999997</v>
      </c>
      <c r="N26" s="61">
        <v>0.60029999999999994</v>
      </c>
      <c r="O26" s="61">
        <f t="shared" si="3"/>
        <v>1678.4387999999999</v>
      </c>
      <c r="P26" s="61">
        <v>3.4794999999999998</v>
      </c>
      <c r="R26" s="61">
        <v>0.4</v>
      </c>
      <c r="S26" s="61">
        <f t="shared" si="4"/>
        <v>1186.4000000000001</v>
      </c>
      <c r="T26" s="61">
        <v>2.0838000000000001</v>
      </c>
      <c r="V26" s="61">
        <v>0.4</v>
      </c>
      <c r="W26" s="61">
        <f t="shared" si="5"/>
        <v>1229.2</v>
      </c>
      <c r="X26" s="61">
        <v>2.1861000000000002</v>
      </c>
      <c r="Z26" s="61">
        <v>0.375</v>
      </c>
      <c r="AA26" s="61">
        <f t="shared" si="6"/>
        <v>1382.625</v>
      </c>
      <c r="AB26" s="61">
        <v>1.3747</v>
      </c>
      <c r="AD26" s="61">
        <v>0.4</v>
      </c>
      <c r="AE26" s="61">
        <f t="shared" si="7"/>
        <v>1604</v>
      </c>
      <c r="AF26" s="61">
        <v>1.6581999999999999</v>
      </c>
      <c r="AH26" s="13">
        <v>0.4</v>
      </c>
      <c r="AI26" s="61">
        <f t="shared" si="8"/>
        <v>1673.6000000000001</v>
      </c>
      <c r="AJ26" s="61">
        <v>1.7498</v>
      </c>
    </row>
    <row r="27" spans="2:36" x14ac:dyDescent="0.25">
      <c r="B27" s="61">
        <v>0.63029999999999997</v>
      </c>
      <c r="C27" s="61">
        <f t="shared" si="0"/>
        <v>1038.1041</v>
      </c>
      <c r="D27" s="61">
        <v>5.0739999999999998</v>
      </c>
      <c r="F27" s="61">
        <v>0.63029999999999997</v>
      </c>
      <c r="G27" s="61">
        <f t="shared" si="1"/>
        <v>1072.1403</v>
      </c>
      <c r="H27" s="61">
        <v>5.3971999999999998</v>
      </c>
      <c r="J27" s="61">
        <v>0.63029999999999997</v>
      </c>
      <c r="K27" s="61">
        <f t="shared" si="2"/>
        <v>1094.2007999999998</v>
      </c>
      <c r="L27" s="61">
        <v>5.6142000000000003</v>
      </c>
      <c r="N27" s="61">
        <v>0.63029999999999997</v>
      </c>
      <c r="O27" s="61">
        <f t="shared" si="3"/>
        <v>1762.3188</v>
      </c>
      <c r="P27" s="61">
        <v>3.7746</v>
      </c>
      <c r="R27" s="61">
        <v>0.42</v>
      </c>
      <c r="S27" s="61">
        <f t="shared" si="4"/>
        <v>1245.72</v>
      </c>
      <c r="T27" s="61">
        <v>2.2307999999999999</v>
      </c>
      <c r="V27" s="61">
        <v>0.42</v>
      </c>
      <c r="W27" s="61">
        <f t="shared" si="5"/>
        <v>1290.6599999999999</v>
      </c>
      <c r="X27" s="61">
        <v>2.3426999999999998</v>
      </c>
      <c r="Z27" s="61">
        <v>0.39500000000000002</v>
      </c>
      <c r="AA27" s="61">
        <f t="shared" si="6"/>
        <v>1456.365</v>
      </c>
      <c r="AB27" s="61">
        <v>1.4675</v>
      </c>
      <c r="AD27" s="61">
        <v>0.42</v>
      </c>
      <c r="AE27" s="61">
        <f t="shared" si="7"/>
        <v>1684.2</v>
      </c>
      <c r="AF27" s="61">
        <v>1.7678</v>
      </c>
      <c r="AH27" s="13">
        <v>0.42</v>
      </c>
      <c r="AI27" s="61">
        <f t="shared" si="8"/>
        <v>1757.28</v>
      </c>
      <c r="AJ27" s="61">
        <v>1.8672</v>
      </c>
    </row>
    <row r="28" spans="2:36" x14ac:dyDescent="0.25">
      <c r="B28" s="61">
        <v>0.6603</v>
      </c>
      <c r="C28" s="61">
        <f t="shared" si="0"/>
        <v>1087.5141000000001</v>
      </c>
      <c r="D28" s="61">
        <v>5.5658000000000003</v>
      </c>
      <c r="F28" s="61">
        <v>0.6603</v>
      </c>
      <c r="G28" s="61">
        <f t="shared" si="1"/>
        <v>1123.1703</v>
      </c>
      <c r="H28" s="61">
        <v>5.9383999999999997</v>
      </c>
      <c r="J28" s="61">
        <v>0.6603</v>
      </c>
      <c r="K28" s="61">
        <f t="shared" si="2"/>
        <v>1146.2808</v>
      </c>
      <c r="L28" s="61">
        <v>6.19</v>
      </c>
      <c r="N28" s="61">
        <v>0.6603</v>
      </c>
      <c r="O28" s="61">
        <f t="shared" si="3"/>
        <v>1846.1987999999999</v>
      </c>
      <c r="P28" s="61">
        <v>4.09</v>
      </c>
      <c r="R28" s="61">
        <v>0.44</v>
      </c>
      <c r="S28" s="61">
        <f t="shared" si="4"/>
        <v>1305.04</v>
      </c>
      <c r="T28" s="61">
        <v>2.3837000000000002</v>
      </c>
      <c r="V28" s="61">
        <v>0.44</v>
      </c>
      <c r="W28" s="61">
        <f t="shared" si="5"/>
        <v>1352.1200000000001</v>
      </c>
      <c r="X28" s="61">
        <v>2.5059</v>
      </c>
      <c r="Z28" s="61">
        <v>0.41499999999999998</v>
      </c>
      <c r="AA28" s="61">
        <f t="shared" si="6"/>
        <v>1530.105</v>
      </c>
      <c r="AB28" s="61">
        <v>1.5629</v>
      </c>
      <c r="AD28" s="61">
        <v>0.44</v>
      </c>
      <c r="AE28" s="61">
        <f t="shared" si="7"/>
        <v>1764.4</v>
      </c>
      <c r="AF28" s="61">
        <v>1.8809</v>
      </c>
      <c r="AH28" s="13">
        <v>0.44</v>
      </c>
      <c r="AI28" s="61">
        <f t="shared" si="8"/>
        <v>1840.96</v>
      </c>
      <c r="AJ28" s="61">
        <v>1.9883999999999999</v>
      </c>
    </row>
    <row r="29" spans="2:36" x14ac:dyDescent="0.25">
      <c r="B29" s="61">
        <v>0.69030000000000002</v>
      </c>
      <c r="C29" s="61">
        <f t="shared" si="0"/>
        <v>1136.9241</v>
      </c>
      <c r="D29" s="61">
        <v>6.1063000000000001</v>
      </c>
      <c r="F29" s="61">
        <v>0.69030000000000002</v>
      </c>
      <c r="G29" s="61">
        <f t="shared" si="1"/>
        <v>1174.2003</v>
      </c>
      <c r="H29" s="61">
        <v>6.5370999999999997</v>
      </c>
      <c r="J29" s="61">
        <v>0.69030000000000002</v>
      </c>
      <c r="K29" s="61">
        <f t="shared" si="2"/>
        <v>1198.3608000000002</v>
      </c>
      <c r="L29" s="61">
        <v>6.8296999999999999</v>
      </c>
      <c r="N29" s="61">
        <v>0.69030000000000002</v>
      </c>
      <c r="O29" s="61">
        <f t="shared" si="3"/>
        <v>1930.0788</v>
      </c>
      <c r="P29" s="61">
        <v>4.4278000000000004</v>
      </c>
      <c r="R29" s="61">
        <v>0.46</v>
      </c>
      <c r="S29" s="61">
        <f t="shared" si="4"/>
        <v>1364.3600000000001</v>
      </c>
      <c r="T29" s="61">
        <v>2.5428999999999999</v>
      </c>
      <c r="V29" s="61">
        <v>0.46</v>
      </c>
      <c r="W29" s="61">
        <f t="shared" si="5"/>
        <v>1413.5800000000002</v>
      </c>
      <c r="X29" s="61">
        <v>2.6760999999999999</v>
      </c>
      <c r="Z29" s="61">
        <v>0.435</v>
      </c>
      <c r="AA29" s="61">
        <f t="shared" si="6"/>
        <v>1603.845</v>
      </c>
      <c r="AB29" s="61">
        <v>1.661</v>
      </c>
      <c r="AD29" s="61">
        <v>0.46</v>
      </c>
      <c r="AE29" s="61">
        <f t="shared" si="7"/>
        <v>1844.6000000000001</v>
      </c>
      <c r="AF29" s="61">
        <v>1.9975000000000001</v>
      </c>
      <c r="AH29" s="13">
        <v>0.46</v>
      </c>
      <c r="AI29" s="61">
        <f t="shared" si="8"/>
        <v>1924.64</v>
      </c>
      <c r="AJ29" s="61">
        <v>2.1137000000000001</v>
      </c>
    </row>
    <row r="30" spans="2:36" x14ac:dyDescent="0.25">
      <c r="B30" s="61">
        <v>0.72030000000000005</v>
      </c>
      <c r="C30" s="61">
        <f t="shared" si="0"/>
        <v>1186.3341</v>
      </c>
      <c r="D30" s="61">
        <v>6.7031999999999998</v>
      </c>
      <c r="F30" s="61">
        <v>0.72030000000000005</v>
      </c>
      <c r="G30" s="61">
        <f t="shared" si="1"/>
        <v>1225.2303000000002</v>
      </c>
      <c r="H30" s="61">
        <v>7.2027999999999999</v>
      </c>
      <c r="J30" s="61">
        <v>0.72030000000000005</v>
      </c>
      <c r="K30" s="61">
        <f t="shared" si="2"/>
        <v>1250.4408000000001</v>
      </c>
      <c r="L30" s="61">
        <v>7.5446</v>
      </c>
      <c r="N30" s="61">
        <v>0.72030000000000005</v>
      </c>
      <c r="O30" s="61">
        <f t="shared" si="3"/>
        <v>2013.9588000000001</v>
      </c>
      <c r="P30" s="61">
        <v>4.7907000000000002</v>
      </c>
      <c r="R30" s="61">
        <v>0.48</v>
      </c>
      <c r="S30" s="61">
        <f t="shared" si="4"/>
        <v>1423.6799999999998</v>
      </c>
      <c r="T30" s="61">
        <v>2.7086999999999999</v>
      </c>
      <c r="V30" s="61">
        <v>0.48</v>
      </c>
      <c r="W30" s="61">
        <f t="shared" si="5"/>
        <v>1475.04</v>
      </c>
      <c r="X30" s="61">
        <v>2.8538999999999999</v>
      </c>
      <c r="Z30" s="61">
        <v>0.45500000000000002</v>
      </c>
      <c r="AA30" s="61">
        <f t="shared" si="6"/>
        <v>1677.585</v>
      </c>
      <c r="AB30" s="61">
        <v>1.7618</v>
      </c>
      <c r="AD30" s="61">
        <v>0.48</v>
      </c>
      <c r="AE30" s="61">
        <f t="shared" si="7"/>
        <v>1924.8</v>
      </c>
      <c r="AF30" s="61">
        <v>2.1177999999999999</v>
      </c>
      <c r="AH30" s="13">
        <v>0.48</v>
      </c>
      <c r="AI30" s="61">
        <f t="shared" si="8"/>
        <v>2008.32</v>
      </c>
      <c r="AJ30" s="61">
        <v>2.2433000000000001</v>
      </c>
    </row>
    <row r="31" spans="2:36" x14ac:dyDescent="0.25">
      <c r="B31" s="61">
        <v>0.75029999999999997</v>
      </c>
      <c r="C31" s="61">
        <f t="shared" si="0"/>
        <v>1235.7440999999999</v>
      </c>
      <c r="D31" s="61">
        <v>7.3655999999999997</v>
      </c>
      <c r="F31" s="61">
        <v>0.75029999999999997</v>
      </c>
      <c r="G31" s="61">
        <f t="shared" si="1"/>
        <v>1276.2602999999999</v>
      </c>
      <c r="H31" s="61">
        <v>7.9474999999999998</v>
      </c>
      <c r="J31" s="61">
        <v>0.75029999999999997</v>
      </c>
      <c r="K31" s="61">
        <f t="shared" si="2"/>
        <v>1302.5208</v>
      </c>
      <c r="L31" s="61">
        <v>8.3485999999999994</v>
      </c>
      <c r="N31" s="61">
        <v>0.75029999999999997</v>
      </c>
      <c r="O31" s="61">
        <f t="shared" si="3"/>
        <v>2097.8388</v>
      </c>
      <c r="P31" s="61">
        <v>5.1814</v>
      </c>
      <c r="R31" s="61">
        <v>0.5</v>
      </c>
      <c r="S31" s="61">
        <f t="shared" si="4"/>
        <v>1483</v>
      </c>
      <c r="T31" s="61">
        <v>2.8816000000000002</v>
      </c>
      <c r="V31" s="61">
        <v>0.5</v>
      </c>
      <c r="W31" s="61">
        <f t="shared" si="5"/>
        <v>1536.5</v>
      </c>
      <c r="X31" s="61">
        <v>3.0396999999999998</v>
      </c>
      <c r="Z31" s="61">
        <v>0.47499999999999998</v>
      </c>
      <c r="AA31" s="61">
        <f t="shared" si="6"/>
        <v>1751.3249999999998</v>
      </c>
      <c r="AB31" s="61">
        <v>1.8653999999999999</v>
      </c>
      <c r="AD31" s="61">
        <v>0.5</v>
      </c>
      <c r="AE31" s="61">
        <f t="shared" si="7"/>
        <v>2005</v>
      </c>
      <c r="AF31" s="61">
        <v>2.2422</v>
      </c>
      <c r="AH31" s="13">
        <v>0.5</v>
      </c>
      <c r="AI31" s="61">
        <f t="shared" si="8"/>
        <v>2092</v>
      </c>
      <c r="AJ31" s="61">
        <v>2.3774000000000002</v>
      </c>
    </row>
    <row r="32" spans="2:36" x14ac:dyDescent="0.25">
      <c r="B32" s="61">
        <v>0.78029999999999999</v>
      </c>
      <c r="C32" s="61">
        <f t="shared" si="0"/>
        <v>1285.1541</v>
      </c>
      <c r="D32" s="61">
        <v>8.1052</v>
      </c>
      <c r="F32" s="61">
        <v>0.78029999999999999</v>
      </c>
      <c r="G32" s="61">
        <f t="shared" si="1"/>
        <v>1327.2902999999999</v>
      </c>
      <c r="H32" s="61">
        <v>8.7863000000000007</v>
      </c>
      <c r="J32" s="61">
        <v>0.78029999999999999</v>
      </c>
      <c r="K32" s="61">
        <f t="shared" si="2"/>
        <v>1354.6007999999999</v>
      </c>
      <c r="L32" s="61">
        <v>9.2598000000000003</v>
      </c>
      <c r="N32" s="61">
        <v>0.78029999999999999</v>
      </c>
      <c r="O32" s="61">
        <f t="shared" si="3"/>
        <v>2181.7188000000001</v>
      </c>
      <c r="P32" s="61">
        <v>5.6033999999999997</v>
      </c>
      <c r="R32" s="61">
        <v>0.52</v>
      </c>
      <c r="S32" s="61">
        <f t="shared" si="4"/>
        <v>1542.3200000000002</v>
      </c>
      <c r="T32" s="61">
        <v>3.0621</v>
      </c>
      <c r="V32" s="61">
        <v>0.52</v>
      </c>
      <c r="W32" s="61">
        <f t="shared" si="5"/>
        <v>1597.96</v>
      </c>
      <c r="X32" s="61">
        <v>3.234</v>
      </c>
      <c r="Z32" s="61">
        <v>0.495</v>
      </c>
      <c r="AA32" s="61">
        <f t="shared" si="6"/>
        <v>1825.0650000000001</v>
      </c>
      <c r="AB32" s="61">
        <v>1.9722</v>
      </c>
      <c r="AD32" s="61">
        <v>0.52</v>
      </c>
      <c r="AE32" s="61">
        <f t="shared" si="7"/>
        <v>2085.2000000000003</v>
      </c>
      <c r="AF32" s="61">
        <v>2.3706999999999998</v>
      </c>
      <c r="AH32" s="13">
        <v>0.52</v>
      </c>
      <c r="AI32" s="61">
        <f t="shared" si="8"/>
        <v>2175.6800000000003</v>
      </c>
      <c r="AJ32" s="61">
        <v>2.5163000000000002</v>
      </c>
    </row>
    <row r="33" spans="2:36" x14ac:dyDescent="0.25">
      <c r="B33" s="61">
        <v>0.81030000000000002</v>
      </c>
      <c r="C33" s="61">
        <f t="shared" si="0"/>
        <v>1334.5641000000001</v>
      </c>
      <c r="D33" s="61">
        <v>8.9360999999999997</v>
      </c>
      <c r="F33" s="61">
        <v>0.81030000000000002</v>
      </c>
      <c r="G33" s="61">
        <f t="shared" si="1"/>
        <v>1378.3203000000001</v>
      </c>
      <c r="H33" s="61">
        <v>9.7379999999999995</v>
      </c>
      <c r="J33" s="61">
        <v>0.81030000000000002</v>
      </c>
      <c r="K33" s="61">
        <f t="shared" si="2"/>
        <v>1406.6808000000001</v>
      </c>
      <c r="L33" s="61">
        <v>10.301</v>
      </c>
      <c r="N33" s="61">
        <v>0.81030000000000002</v>
      </c>
      <c r="O33" s="61">
        <f t="shared" si="3"/>
        <v>2265.5988000000002</v>
      </c>
      <c r="P33" s="61">
        <v>6.0606</v>
      </c>
      <c r="R33" s="61">
        <v>0.54</v>
      </c>
      <c r="S33" s="61">
        <f t="shared" si="4"/>
        <v>1601.64</v>
      </c>
      <c r="T33" s="61">
        <v>3.2505999999999999</v>
      </c>
      <c r="V33" s="61">
        <v>0.54</v>
      </c>
      <c r="W33" s="61">
        <f t="shared" si="5"/>
        <v>1659.42</v>
      </c>
      <c r="X33" s="61">
        <v>3.4375</v>
      </c>
      <c r="Z33" s="61">
        <v>0.51500000000000001</v>
      </c>
      <c r="AA33" s="61">
        <f t="shared" si="6"/>
        <v>1898.8050000000001</v>
      </c>
      <c r="AB33" s="61">
        <v>2.0819999999999999</v>
      </c>
      <c r="AD33" s="61">
        <v>0.54</v>
      </c>
      <c r="AE33" s="61">
        <f t="shared" si="7"/>
        <v>2165.4</v>
      </c>
      <c r="AF33" s="61">
        <v>2.5034999999999998</v>
      </c>
      <c r="AH33" s="13">
        <v>0.54</v>
      </c>
      <c r="AI33" s="61">
        <f t="shared" si="8"/>
        <v>2259.36</v>
      </c>
      <c r="AJ33" s="61">
        <v>2.6602000000000001</v>
      </c>
    </row>
    <row r="34" spans="2:36" x14ac:dyDescent="0.25">
      <c r="B34" s="61">
        <v>0.84030000000000005</v>
      </c>
      <c r="C34" s="61">
        <f t="shared" si="0"/>
        <v>1383.9741000000001</v>
      </c>
      <c r="D34" s="61">
        <v>9.8764000000000003</v>
      </c>
      <c r="F34" s="61">
        <v>0.84030000000000005</v>
      </c>
      <c r="G34" s="61">
        <f t="shared" si="1"/>
        <v>1429.3503000000001</v>
      </c>
      <c r="H34" s="61">
        <v>10.827</v>
      </c>
      <c r="J34" s="61">
        <v>0.84030000000000005</v>
      </c>
      <c r="K34" s="61">
        <f t="shared" si="2"/>
        <v>1458.7608</v>
      </c>
      <c r="L34" s="61">
        <v>11.502000000000001</v>
      </c>
      <c r="N34" s="61">
        <v>0.84030000000000005</v>
      </c>
      <c r="O34" s="61">
        <f t="shared" si="3"/>
        <v>2349.4788000000003</v>
      </c>
      <c r="P34" s="61">
        <v>6.5575000000000001</v>
      </c>
      <c r="R34" s="61">
        <v>0.56000000000000005</v>
      </c>
      <c r="S34" s="61">
        <f t="shared" si="4"/>
        <v>1660.9600000000003</v>
      </c>
      <c r="T34" s="61">
        <v>3.4477000000000002</v>
      </c>
      <c r="V34" s="61">
        <v>0.56000000000000005</v>
      </c>
      <c r="W34" s="61">
        <f t="shared" si="5"/>
        <v>1720.88</v>
      </c>
      <c r="X34" s="61">
        <v>3.6509</v>
      </c>
      <c r="Z34" s="61">
        <v>0.53500000000000003</v>
      </c>
      <c r="AA34" s="61">
        <f t="shared" si="6"/>
        <v>1972.5450000000001</v>
      </c>
      <c r="AB34" s="61">
        <v>2.1951999999999998</v>
      </c>
      <c r="AD34" s="61">
        <v>0.56000000000000005</v>
      </c>
      <c r="AE34" s="61">
        <f t="shared" si="7"/>
        <v>2245.6000000000004</v>
      </c>
      <c r="AF34" s="61">
        <v>2.641</v>
      </c>
      <c r="AH34" s="13">
        <v>0.56000000000000005</v>
      </c>
      <c r="AI34" s="61">
        <f t="shared" si="8"/>
        <v>2343.0400000000004</v>
      </c>
      <c r="AJ34" s="61">
        <v>2.8094000000000001</v>
      </c>
    </row>
    <row r="35" spans="2:36" x14ac:dyDescent="0.25">
      <c r="B35" s="61">
        <v>0.87029999999999996</v>
      </c>
      <c r="C35" s="61">
        <f t="shared" si="0"/>
        <v>1433.3841</v>
      </c>
      <c r="D35" s="61">
        <v>10.949</v>
      </c>
      <c r="F35" s="61">
        <v>0.87029999999999996</v>
      </c>
      <c r="G35" s="61">
        <f t="shared" si="1"/>
        <v>1480.3803</v>
      </c>
      <c r="H35" s="61">
        <v>12.086</v>
      </c>
      <c r="J35" s="61">
        <v>0.87029999999999996</v>
      </c>
      <c r="K35" s="61">
        <f t="shared" si="2"/>
        <v>1510.8407999999999</v>
      </c>
      <c r="L35" s="61">
        <v>12.903</v>
      </c>
      <c r="N35" s="61">
        <v>0.87029999999999996</v>
      </c>
      <c r="O35" s="61">
        <f t="shared" si="3"/>
        <v>2433.3588</v>
      </c>
      <c r="P35" s="61">
        <v>7.0997000000000003</v>
      </c>
      <c r="R35" s="61">
        <v>0.57999999999999996</v>
      </c>
      <c r="S35" s="61">
        <f t="shared" si="4"/>
        <v>1720.28</v>
      </c>
      <c r="T35" s="61">
        <v>3.6539000000000001</v>
      </c>
      <c r="V35" s="61">
        <v>0.57999999999999996</v>
      </c>
      <c r="W35" s="61">
        <f t="shared" si="5"/>
        <v>1782.34</v>
      </c>
      <c r="X35" s="61">
        <v>3.8748999999999998</v>
      </c>
      <c r="Z35" s="61">
        <v>0.55500000000000005</v>
      </c>
      <c r="AA35" s="61">
        <f t="shared" si="6"/>
        <v>2046.2850000000001</v>
      </c>
      <c r="AB35" s="61">
        <v>2.3117999999999999</v>
      </c>
      <c r="AD35" s="61">
        <v>0.57999999999999996</v>
      </c>
      <c r="AE35" s="61">
        <f t="shared" si="7"/>
        <v>2325.7999999999997</v>
      </c>
      <c r="AF35" s="61">
        <v>2.7831999999999999</v>
      </c>
      <c r="AH35" s="13">
        <v>0.57999999999999996</v>
      </c>
      <c r="AI35" s="61">
        <f t="shared" si="8"/>
        <v>2426.7199999999998</v>
      </c>
      <c r="AJ35" s="61">
        <v>2.9643000000000002</v>
      </c>
    </row>
    <row r="36" spans="2:36" x14ac:dyDescent="0.25">
      <c r="B36" s="61">
        <v>0.90029999999999999</v>
      </c>
      <c r="C36" s="61">
        <f t="shared" si="0"/>
        <v>1482.7941000000001</v>
      </c>
      <c r="D36" s="61">
        <v>12.185</v>
      </c>
      <c r="F36" s="61">
        <v>0.90029999999999999</v>
      </c>
      <c r="G36" s="61">
        <f t="shared" si="1"/>
        <v>1531.4103</v>
      </c>
      <c r="H36" s="61">
        <v>13.558</v>
      </c>
      <c r="J36" s="61">
        <v>0.90029999999999999</v>
      </c>
      <c r="K36" s="61">
        <f t="shared" si="2"/>
        <v>1562.9207999999999</v>
      </c>
      <c r="L36" s="61">
        <v>14.558</v>
      </c>
      <c r="N36" s="61">
        <v>0.90029999999999999</v>
      </c>
      <c r="O36" s="61">
        <f t="shared" si="3"/>
        <v>2517.2388000000001</v>
      </c>
      <c r="P36" s="61">
        <v>7.6935000000000002</v>
      </c>
      <c r="R36" s="61">
        <v>0.6</v>
      </c>
      <c r="S36" s="61">
        <f t="shared" si="4"/>
        <v>1779.6</v>
      </c>
      <c r="T36" s="61">
        <v>3.8700999999999999</v>
      </c>
      <c r="V36" s="61">
        <v>0.6</v>
      </c>
      <c r="W36" s="61">
        <f t="shared" si="5"/>
        <v>1843.8</v>
      </c>
      <c r="X36" s="61">
        <v>4.1102999999999996</v>
      </c>
      <c r="Z36" s="61">
        <v>0.57499999999999996</v>
      </c>
      <c r="AA36" s="61">
        <f t="shared" si="6"/>
        <v>2120.0249999999996</v>
      </c>
      <c r="AB36" s="61">
        <v>2.4319999999999999</v>
      </c>
      <c r="AD36" s="61">
        <v>0.6</v>
      </c>
      <c r="AE36" s="61">
        <f t="shared" si="7"/>
        <v>2406</v>
      </c>
      <c r="AF36" s="61">
        <v>2.9306000000000001</v>
      </c>
      <c r="AH36" s="13">
        <v>0.6</v>
      </c>
      <c r="AI36" s="61">
        <f t="shared" si="8"/>
        <v>2510.4</v>
      </c>
      <c r="AJ36" s="61">
        <v>3.1251000000000002</v>
      </c>
    </row>
    <row r="37" spans="2:36" x14ac:dyDescent="0.25">
      <c r="B37" s="61">
        <v>0.93030000000000002</v>
      </c>
      <c r="C37" s="61">
        <f t="shared" si="0"/>
        <v>1532.2040999999999</v>
      </c>
      <c r="D37" s="61">
        <v>13.624000000000001</v>
      </c>
      <c r="F37" s="61">
        <v>0.93030000000000002</v>
      </c>
      <c r="G37" s="61">
        <f t="shared" si="1"/>
        <v>1582.4403</v>
      </c>
      <c r="H37" s="61">
        <v>15.301</v>
      </c>
      <c r="J37" s="61">
        <v>0.93030000000000002</v>
      </c>
      <c r="K37" s="61">
        <f t="shared" si="2"/>
        <v>1615.0008</v>
      </c>
      <c r="L37" s="61">
        <v>16.544</v>
      </c>
      <c r="N37" s="61">
        <v>0.93030000000000002</v>
      </c>
      <c r="O37" s="61">
        <f t="shared" si="3"/>
        <v>2601.1188000000002</v>
      </c>
      <c r="P37" s="61">
        <v>8.3468</v>
      </c>
      <c r="R37" s="61">
        <v>0.62</v>
      </c>
      <c r="S37" s="61">
        <f t="shared" si="4"/>
        <v>1838.92</v>
      </c>
      <c r="T37" s="61">
        <v>4.0968999999999998</v>
      </c>
      <c r="V37" s="61">
        <v>0.62</v>
      </c>
      <c r="W37" s="61">
        <f t="shared" si="5"/>
        <v>1905.26</v>
      </c>
      <c r="X37" s="61">
        <v>4.3578999999999999</v>
      </c>
      <c r="Z37" s="61">
        <v>0.59499999999999997</v>
      </c>
      <c r="AA37" s="61">
        <f t="shared" si="6"/>
        <v>2193.7649999999999</v>
      </c>
      <c r="AB37" s="61">
        <v>2.5558999999999998</v>
      </c>
      <c r="AD37" s="61">
        <v>0.62</v>
      </c>
      <c r="AE37" s="61">
        <f t="shared" si="7"/>
        <v>2486.1999999999998</v>
      </c>
      <c r="AF37" s="61">
        <v>3.0834000000000001</v>
      </c>
      <c r="AH37" s="13">
        <v>0.62</v>
      </c>
      <c r="AI37" s="61">
        <f t="shared" si="8"/>
        <v>2594.08</v>
      </c>
      <c r="AJ37" s="61">
        <v>3.2921999999999998</v>
      </c>
    </row>
    <row r="38" spans="2:36" x14ac:dyDescent="0.25">
      <c r="B38" s="61">
        <v>0.96030000000000004</v>
      </c>
      <c r="C38" s="61">
        <f t="shared" si="0"/>
        <v>1581.6141</v>
      </c>
      <c r="D38" s="61">
        <v>15.32</v>
      </c>
      <c r="F38" s="61">
        <v>0.96030000000000004</v>
      </c>
      <c r="G38" s="61">
        <f t="shared" si="1"/>
        <v>1633.4703000000002</v>
      </c>
      <c r="H38" s="61">
        <v>17.399000000000001</v>
      </c>
      <c r="J38" s="61">
        <v>0.96030000000000004</v>
      </c>
      <c r="K38" s="61">
        <f t="shared" si="2"/>
        <v>1667.0808000000002</v>
      </c>
      <c r="L38" s="61">
        <v>18.97</v>
      </c>
      <c r="N38" s="61">
        <v>0.96030000000000004</v>
      </c>
      <c r="O38" s="61">
        <f t="shared" si="3"/>
        <v>2684.9988000000003</v>
      </c>
      <c r="P38" s="61">
        <v>9.0690000000000008</v>
      </c>
      <c r="R38" s="61">
        <v>0.64</v>
      </c>
      <c r="S38" s="61">
        <f t="shared" si="4"/>
        <v>1898.24</v>
      </c>
      <c r="T38" s="61">
        <v>4.335</v>
      </c>
      <c r="V38" s="61">
        <v>0.64</v>
      </c>
      <c r="W38" s="61">
        <f t="shared" si="5"/>
        <v>1966.72</v>
      </c>
      <c r="X38" s="61">
        <v>4.6189</v>
      </c>
      <c r="Z38" s="61">
        <v>0.61499999999999999</v>
      </c>
      <c r="AA38" s="61">
        <f t="shared" si="6"/>
        <v>2267.5050000000001</v>
      </c>
      <c r="AB38" s="61">
        <v>2.6839</v>
      </c>
      <c r="AD38" s="61">
        <v>0.64</v>
      </c>
      <c r="AE38" s="61">
        <f t="shared" si="7"/>
        <v>2566.4</v>
      </c>
      <c r="AF38" s="61">
        <v>3.2418999999999998</v>
      </c>
      <c r="AH38" s="13">
        <v>0.64</v>
      </c>
      <c r="AI38" s="61">
        <f t="shared" si="8"/>
        <v>2677.76</v>
      </c>
      <c r="AJ38" s="61">
        <v>3.4659</v>
      </c>
    </row>
    <row r="39" spans="2:36" x14ac:dyDescent="0.25">
      <c r="B39" s="61">
        <v>0.98014999999999997</v>
      </c>
      <c r="C39" s="61">
        <f t="shared" si="0"/>
        <v>1614.3070499999999</v>
      </c>
      <c r="D39" s="61">
        <v>16.739000000000001</v>
      </c>
      <c r="F39" s="61">
        <v>0.98014999999999997</v>
      </c>
      <c r="G39" s="61">
        <f t="shared" si="1"/>
        <v>1667.23515</v>
      </c>
      <c r="H39" s="61">
        <v>19.103999999999999</v>
      </c>
      <c r="J39" s="61">
        <v>0.98014999999999997</v>
      </c>
      <c r="K39" s="61">
        <f t="shared" si="2"/>
        <v>1701.5403999999999</v>
      </c>
      <c r="L39" s="61">
        <v>20.933</v>
      </c>
      <c r="N39" s="61">
        <v>0.98014999999999997</v>
      </c>
      <c r="O39" s="61">
        <f t="shared" si="3"/>
        <v>2740.4993999999997</v>
      </c>
      <c r="P39" s="61">
        <v>9.6288999999999998</v>
      </c>
      <c r="R39" s="61">
        <v>0.66</v>
      </c>
      <c r="S39" s="61">
        <f t="shared" si="4"/>
        <v>1957.5600000000002</v>
      </c>
      <c r="T39" s="61">
        <v>4.5854999999999997</v>
      </c>
      <c r="V39" s="61">
        <v>0.66</v>
      </c>
      <c r="W39" s="61">
        <f t="shared" si="5"/>
        <v>2028.18</v>
      </c>
      <c r="X39" s="61">
        <v>4.8941999999999997</v>
      </c>
      <c r="Z39" s="61">
        <v>0.63500000000000001</v>
      </c>
      <c r="AA39" s="61">
        <f t="shared" si="6"/>
        <v>2341.2449999999999</v>
      </c>
      <c r="AB39" s="61">
        <v>2.8159999999999998</v>
      </c>
      <c r="AD39" s="61">
        <v>0.66</v>
      </c>
      <c r="AE39" s="61">
        <f t="shared" si="7"/>
        <v>2646.6</v>
      </c>
      <c r="AF39" s="61">
        <v>3.4062999999999999</v>
      </c>
      <c r="AH39" s="13">
        <v>0.66</v>
      </c>
      <c r="AI39" s="61">
        <f t="shared" si="8"/>
        <v>2761.44</v>
      </c>
      <c r="AJ39" s="61">
        <v>3.6467000000000001</v>
      </c>
    </row>
    <row r="40" spans="2:36" x14ac:dyDescent="0.25">
      <c r="B40" s="63">
        <v>1</v>
      </c>
      <c r="C40" s="61">
        <f t="shared" si="0"/>
        <v>1647</v>
      </c>
      <c r="D40" s="63">
        <v>19.925999999999998</v>
      </c>
      <c r="F40" s="63">
        <v>1</v>
      </c>
      <c r="G40" s="61">
        <f t="shared" si="1"/>
        <v>1701</v>
      </c>
      <c r="H40" s="63">
        <v>22.715</v>
      </c>
      <c r="J40" s="63">
        <v>1</v>
      </c>
      <c r="K40" s="63">
        <f t="shared" si="2"/>
        <v>1736</v>
      </c>
      <c r="L40" s="63">
        <v>24.922999999999998</v>
      </c>
      <c r="N40" s="63">
        <v>1</v>
      </c>
      <c r="O40" s="61">
        <f t="shared" si="3"/>
        <v>2796</v>
      </c>
      <c r="P40" s="63">
        <v>10.978</v>
      </c>
      <c r="R40" s="42">
        <v>0.68</v>
      </c>
      <c r="S40" s="61">
        <f t="shared" si="4"/>
        <v>2016.88</v>
      </c>
      <c r="T40" s="42">
        <v>4.8491999999999997</v>
      </c>
      <c r="V40" s="42">
        <v>0.68</v>
      </c>
      <c r="W40" s="61">
        <f t="shared" si="5"/>
        <v>2089.6400000000003</v>
      </c>
      <c r="X40" s="42">
        <v>5.1851000000000003</v>
      </c>
      <c r="Z40" s="42">
        <v>0.65500000000000003</v>
      </c>
      <c r="AA40" s="61">
        <f t="shared" si="6"/>
        <v>2414.9850000000001</v>
      </c>
      <c r="AB40" s="42">
        <v>2.9525000000000001</v>
      </c>
      <c r="AD40" s="42">
        <v>0.68</v>
      </c>
      <c r="AE40" s="61">
        <f t="shared" si="7"/>
        <v>2726.8</v>
      </c>
      <c r="AF40" s="42">
        <v>3.5771999999999999</v>
      </c>
      <c r="AH40" s="38">
        <v>0.68</v>
      </c>
      <c r="AI40" s="61">
        <f t="shared" si="8"/>
        <v>2845.1200000000003</v>
      </c>
      <c r="AJ40" s="42">
        <v>3.8351000000000002</v>
      </c>
    </row>
    <row r="41" spans="2:36" x14ac:dyDescent="0.25">
      <c r="J41" s="10"/>
      <c r="K41" s="13"/>
      <c r="L41" s="10"/>
      <c r="N41" s="38"/>
      <c r="O41" s="13"/>
      <c r="P41" s="38"/>
      <c r="R41" s="38">
        <v>0.7</v>
      </c>
      <c r="S41" s="61">
        <f t="shared" si="4"/>
        <v>2076.1999999999998</v>
      </c>
      <c r="T41" s="38">
        <v>5.1272000000000002</v>
      </c>
      <c r="V41" s="38">
        <v>0.7</v>
      </c>
      <c r="W41" s="61">
        <f t="shared" si="5"/>
        <v>2151.1</v>
      </c>
      <c r="X41" s="38">
        <v>5.4931000000000001</v>
      </c>
      <c r="Z41" s="38">
        <v>0.67500000000000004</v>
      </c>
      <c r="AA41" s="61">
        <f t="shared" si="6"/>
        <v>2488.7250000000004</v>
      </c>
      <c r="AB41" s="38">
        <v>3.0935000000000001</v>
      </c>
      <c r="AD41" s="38">
        <v>0.7</v>
      </c>
      <c r="AE41" s="61">
        <f t="shared" si="7"/>
        <v>2807</v>
      </c>
      <c r="AF41" s="38">
        <v>3.7547999999999999</v>
      </c>
      <c r="AH41" s="38">
        <v>0.7</v>
      </c>
      <c r="AI41" s="61">
        <f t="shared" si="8"/>
        <v>2928.7999999999997</v>
      </c>
      <c r="AJ41" s="38">
        <v>4.0315000000000003</v>
      </c>
    </row>
    <row r="42" spans="2:36" x14ac:dyDescent="0.25">
      <c r="N42" s="38"/>
      <c r="O42" s="13"/>
      <c r="P42" s="38"/>
      <c r="R42" s="38">
        <v>0.72</v>
      </c>
      <c r="S42" s="61">
        <f t="shared" si="4"/>
        <v>2135.52</v>
      </c>
      <c r="T42" s="38">
        <v>5.4207999999999998</v>
      </c>
      <c r="V42" s="38">
        <v>0.72</v>
      </c>
      <c r="W42" s="61">
        <f t="shared" si="5"/>
        <v>2212.56</v>
      </c>
      <c r="X42" s="38">
        <v>5.8196000000000003</v>
      </c>
      <c r="Z42" s="38">
        <v>0.69499999999999995</v>
      </c>
      <c r="AA42" s="61">
        <f t="shared" si="6"/>
        <v>2562.4649999999997</v>
      </c>
      <c r="AB42" s="38">
        <v>3.2393999999999998</v>
      </c>
      <c r="AD42" s="38">
        <v>0.72</v>
      </c>
      <c r="AE42" s="61">
        <f t="shared" si="7"/>
        <v>2887.2</v>
      </c>
      <c r="AF42" s="38">
        <v>3.9394999999999998</v>
      </c>
      <c r="AH42" s="38">
        <v>0.72</v>
      </c>
      <c r="AI42" s="61">
        <f t="shared" si="8"/>
        <v>3012.48</v>
      </c>
      <c r="AJ42" s="38">
        <v>4.2363999999999997</v>
      </c>
    </row>
    <row r="43" spans="2:36" x14ac:dyDescent="0.25">
      <c r="N43" s="10"/>
      <c r="O43" s="13"/>
      <c r="P43" s="10"/>
      <c r="R43" s="38">
        <v>0.74</v>
      </c>
      <c r="S43" s="61">
        <f t="shared" si="4"/>
        <v>2194.84</v>
      </c>
      <c r="T43" s="38">
        <v>5.7313000000000001</v>
      </c>
      <c r="V43" s="38">
        <v>0.74</v>
      </c>
      <c r="W43" s="61">
        <f t="shared" si="5"/>
        <v>2274.02</v>
      </c>
      <c r="X43" s="38">
        <v>6.1662999999999997</v>
      </c>
      <c r="Z43" s="38">
        <v>0.71499999999999997</v>
      </c>
      <c r="AA43" s="61">
        <f t="shared" si="6"/>
        <v>2636.2049999999999</v>
      </c>
      <c r="AB43" s="38">
        <v>3.3902999999999999</v>
      </c>
      <c r="AD43" s="38">
        <v>0.74</v>
      </c>
      <c r="AE43" s="61">
        <f t="shared" si="7"/>
        <v>2967.4</v>
      </c>
      <c r="AF43" s="38">
        <v>4.1318999999999999</v>
      </c>
      <c r="AH43" s="38">
        <v>0.74</v>
      </c>
      <c r="AI43" s="61">
        <f t="shared" si="8"/>
        <v>3096.16</v>
      </c>
      <c r="AJ43" s="38">
        <v>4.4504000000000001</v>
      </c>
    </row>
    <row r="44" spans="2:36" x14ac:dyDescent="0.25">
      <c r="R44" s="38">
        <v>0.76</v>
      </c>
      <c r="S44" s="61">
        <f t="shared" si="4"/>
        <v>2254.16</v>
      </c>
      <c r="T44" s="38">
        <v>6.0602</v>
      </c>
      <c r="V44" s="38">
        <v>0.76</v>
      </c>
      <c r="W44" s="61">
        <f t="shared" si="5"/>
        <v>2335.48</v>
      </c>
      <c r="X44" s="38">
        <v>6.5353000000000003</v>
      </c>
      <c r="Z44" s="38">
        <v>0.73499999999999999</v>
      </c>
      <c r="AA44" s="61">
        <f t="shared" si="6"/>
        <v>2709.9450000000002</v>
      </c>
      <c r="AB44" s="38">
        <v>3.5467</v>
      </c>
      <c r="AD44" s="38">
        <v>0.76</v>
      </c>
      <c r="AE44" s="61">
        <f t="shared" si="7"/>
        <v>3047.6</v>
      </c>
      <c r="AF44" s="38">
        <v>4.3323</v>
      </c>
      <c r="AH44" s="38">
        <v>0.76</v>
      </c>
      <c r="AI44" s="61">
        <f t="shared" si="8"/>
        <v>3179.84</v>
      </c>
      <c r="AJ44" s="38">
        <v>4.6741000000000001</v>
      </c>
    </row>
    <row r="45" spans="2:36" x14ac:dyDescent="0.25">
      <c r="R45" s="38">
        <v>0.78</v>
      </c>
      <c r="S45" s="61">
        <f t="shared" si="4"/>
        <v>2313.48</v>
      </c>
      <c r="T45" s="38">
        <v>6.4092000000000002</v>
      </c>
      <c r="V45" s="38">
        <v>0.78</v>
      </c>
      <c r="W45" s="61">
        <f t="shared" si="5"/>
        <v>2396.94</v>
      </c>
      <c r="X45" s="38">
        <v>6.9287000000000001</v>
      </c>
      <c r="Z45" s="38">
        <v>0.755</v>
      </c>
      <c r="AA45" s="61">
        <f t="shared" si="6"/>
        <v>2783.6849999999999</v>
      </c>
      <c r="AB45" s="38">
        <v>3.7086000000000001</v>
      </c>
      <c r="AD45" s="38">
        <v>0.78</v>
      </c>
      <c r="AE45" s="61">
        <f t="shared" si="7"/>
        <v>3127.8</v>
      </c>
      <c r="AF45" s="38">
        <v>4.5414000000000003</v>
      </c>
      <c r="AH45" s="38">
        <v>0.78</v>
      </c>
      <c r="AI45" s="61">
        <f t="shared" si="8"/>
        <v>3263.52</v>
      </c>
      <c r="AJ45" s="38">
        <v>4.9082999999999997</v>
      </c>
    </row>
    <row r="46" spans="2:36" x14ac:dyDescent="0.25">
      <c r="R46" s="38">
        <v>0.8</v>
      </c>
      <c r="S46" s="61">
        <f t="shared" si="4"/>
        <v>2372.8000000000002</v>
      </c>
      <c r="T46" s="38">
        <v>6.7803000000000004</v>
      </c>
      <c r="V46" s="38">
        <v>0.8</v>
      </c>
      <c r="W46" s="61">
        <f t="shared" si="5"/>
        <v>2458.4</v>
      </c>
      <c r="X46" s="38">
        <v>7.3491</v>
      </c>
      <c r="Z46" s="38">
        <v>0.77500000000000002</v>
      </c>
      <c r="AA46" s="61">
        <f t="shared" si="6"/>
        <v>2857.4250000000002</v>
      </c>
      <c r="AB46" s="38">
        <v>3.8765000000000001</v>
      </c>
      <c r="AD46" s="38">
        <v>0.8</v>
      </c>
      <c r="AE46" s="61">
        <f t="shared" si="7"/>
        <v>3208</v>
      </c>
      <c r="AF46" s="38">
        <v>4.7595999999999998</v>
      </c>
      <c r="AH46" s="38">
        <v>0.8</v>
      </c>
      <c r="AI46" s="61">
        <f t="shared" si="8"/>
        <v>3347.2000000000003</v>
      </c>
      <c r="AJ46" s="38">
        <v>5.1536999999999997</v>
      </c>
    </row>
    <row r="47" spans="2:36" x14ac:dyDescent="0.25">
      <c r="R47" s="38">
        <v>0.82</v>
      </c>
      <c r="S47" s="61">
        <f t="shared" si="4"/>
        <v>2432.12</v>
      </c>
      <c r="T47" s="38">
        <v>7.1755000000000004</v>
      </c>
      <c r="V47" s="38">
        <v>0.82</v>
      </c>
      <c r="W47" s="61">
        <f t="shared" si="5"/>
        <v>2519.8599999999997</v>
      </c>
      <c r="X47" s="38">
        <v>7.7991999999999999</v>
      </c>
      <c r="Z47" s="38">
        <v>0.79500000000000004</v>
      </c>
      <c r="AA47" s="61">
        <f t="shared" si="6"/>
        <v>2931.165</v>
      </c>
      <c r="AB47" s="38">
        <v>4.0507</v>
      </c>
      <c r="AD47" s="38">
        <v>0.82</v>
      </c>
      <c r="AE47" s="61">
        <f t="shared" si="7"/>
        <v>3288.2</v>
      </c>
      <c r="AF47" s="38">
        <v>4.9877000000000002</v>
      </c>
      <c r="AH47" s="38">
        <v>0.82</v>
      </c>
      <c r="AI47" s="61">
        <f t="shared" si="8"/>
        <v>3430.8799999999997</v>
      </c>
      <c r="AJ47" s="38">
        <v>5.4109999999999996</v>
      </c>
    </row>
    <row r="48" spans="2:36" x14ac:dyDescent="0.25">
      <c r="R48" s="38">
        <v>0.84</v>
      </c>
      <c r="S48" s="61">
        <f t="shared" si="4"/>
        <v>2491.44</v>
      </c>
      <c r="T48" s="38">
        <v>7.5972999999999997</v>
      </c>
      <c r="V48" s="38">
        <v>0.84</v>
      </c>
      <c r="W48" s="61">
        <f t="shared" si="5"/>
        <v>2581.3199999999997</v>
      </c>
      <c r="X48" s="38">
        <v>8.2825000000000006</v>
      </c>
      <c r="Z48" s="38">
        <v>0.81499999999999995</v>
      </c>
      <c r="AA48" s="61">
        <f t="shared" si="6"/>
        <v>3004.9049999999997</v>
      </c>
      <c r="AB48" s="38">
        <v>4.2316000000000003</v>
      </c>
      <c r="AD48" s="38">
        <v>0.84</v>
      </c>
      <c r="AE48" s="61">
        <f t="shared" si="7"/>
        <v>3368.4</v>
      </c>
      <c r="AF48" s="38">
        <v>5.2262000000000004</v>
      </c>
      <c r="AH48" s="38">
        <v>0.84</v>
      </c>
      <c r="AI48" s="61">
        <f t="shared" si="8"/>
        <v>3514.56</v>
      </c>
      <c r="AJ48" s="38">
        <v>5.6811999999999996</v>
      </c>
    </row>
    <row r="49" spans="18:36" x14ac:dyDescent="0.25">
      <c r="R49" s="38">
        <v>0.86</v>
      </c>
      <c r="S49" s="61">
        <f t="shared" si="4"/>
        <v>2550.7599999999998</v>
      </c>
      <c r="T49" s="38">
        <v>8.0485000000000007</v>
      </c>
      <c r="V49" s="38">
        <v>0.86</v>
      </c>
      <c r="W49" s="61">
        <f t="shared" si="5"/>
        <v>2642.7799999999997</v>
      </c>
      <c r="X49" s="38">
        <v>8.8026</v>
      </c>
      <c r="Z49" s="38">
        <v>0.83499999999999996</v>
      </c>
      <c r="AA49" s="61">
        <f t="shared" si="6"/>
        <v>3078.645</v>
      </c>
      <c r="AB49" s="38">
        <v>4.4195000000000002</v>
      </c>
      <c r="AD49" s="38">
        <v>0.86</v>
      </c>
      <c r="AE49" s="61">
        <f t="shared" si="7"/>
        <v>3448.6</v>
      </c>
      <c r="AF49" s="38">
        <v>5.4759000000000002</v>
      </c>
      <c r="AH49" s="38">
        <v>0.86</v>
      </c>
      <c r="AI49" s="61">
        <f t="shared" si="8"/>
        <v>3598.24</v>
      </c>
      <c r="AJ49" s="38">
        <v>5.9653</v>
      </c>
    </row>
    <row r="50" spans="18:36" x14ac:dyDescent="0.25">
      <c r="R50" s="38">
        <v>0.88</v>
      </c>
      <c r="S50" s="61">
        <f t="shared" si="4"/>
        <v>2610.08</v>
      </c>
      <c r="T50" s="38">
        <v>8.5324000000000009</v>
      </c>
      <c r="V50" s="38">
        <v>0.88</v>
      </c>
      <c r="W50" s="61">
        <f t="shared" si="5"/>
        <v>2704.2400000000002</v>
      </c>
      <c r="X50" s="38">
        <v>9.3641000000000005</v>
      </c>
      <c r="Z50" s="38">
        <v>0.85499999999999998</v>
      </c>
      <c r="AA50" s="61">
        <f t="shared" si="6"/>
        <v>3152.3849999999998</v>
      </c>
      <c r="AB50" s="38">
        <v>4.6148999999999996</v>
      </c>
      <c r="AD50" s="38">
        <v>0.88</v>
      </c>
      <c r="AE50" s="61">
        <f t="shared" si="7"/>
        <v>3528.8</v>
      </c>
      <c r="AF50" s="38">
        <v>5.7377000000000002</v>
      </c>
      <c r="AH50" s="38">
        <v>0.88</v>
      </c>
      <c r="AI50" s="61">
        <f t="shared" si="8"/>
        <v>3681.92</v>
      </c>
      <c r="AJ50" s="38">
        <v>6.2645</v>
      </c>
    </row>
    <row r="51" spans="18:36" x14ac:dyDescent="0.25">
      <c r="R51" s="38">
        <v>0.9</v>
      </c>
      <c r="S51" s="61">
        <f t="shared" si="4"/>
        <v>2669.4</v>
      </c>
      <c r="T51" s="38">
        <v>9.0525000000000002</v>
      </c>
      <c r="V51" s="38">
        <v>0.9</v>
      </c>
      <c r="W51" s="61">
        <f t="shared" si="5"/>
        <v>2765.7000000000003</v>
      </c>
      <c r="X51" s="38">
        <v>9.9720999999999993</v>
      </c>
      <c r="Z51" s="38">
        <v>0.875</v>
      </c>
      <c r="AA51" s="61">
        <f t="shared" si="6"/>
        <v>3226.125</v>
      </c>
      <c r="AB51" s="38">
        <v>4.8182</v>
      </c>
      <c r="AD51" s="38">
        <v>0.9</v>
      </c>
      <c r="AE51" s="61">
        <f t="shared" si="7"/>
        <v>3609</v>
      </c>
      <c r="AF51" s="38">
        <v>6.0124000000000004</v>
      </c>
      <c r="AH51" s="38">
        <v>0.9</v>
      </c>
      <c r="AI51" s="61">
        <f t="shared" si="8"/>
        <v>3765.6</v>
      </c>
      <c r="AJ51" s="38">
        <v>6.5797999999999996</v>
      </c>
    </row>
    <row r="52" spans="18:36" x14ac:dyDescent="0.25">
      <c r="R52" s="38">
        <v>0.92</v>
      </c>
      <c r="S52" s="61">
        <f t="shared" si="4"/>
        <v>2728.7200000000003</v>
      </c>
      <c r="T52" s="38">
        <v>9.6130999999999993</v>
      </c>
      <c r="V52" s="38">
        <v>0.92</v>
      </c>
      <c r="W52" s="61">
        <f t="shared" si="5"/>
        <v>2827.1600000000003</v>
      </c>
      <c r="X52" s="38">
        <v>10.632</v>
      </c>
      <c r="Z52" s="38">
        <v>0.89500000000000002</v>
      </c>
      <c r="AA52" s="61">
        <f t="shared" si="6"/>
        <v>3299.8650000000002</v>
      </c>
      <c r="AB52" s="38">
        <v>5.0298999999999996</v>
      </c>
      <c r="AD52" s="38">
        <v>0.92</v>
      </c>
      <c r="AE52" s="61">
        <f t="shared" si="7"/>
        <v>3689.2000000000003</v>
      </c>
      <c r="AF52" s="38">
        <v>6.3010999999999999</v>
      </c>
      <c r="AH52" s="38">
        <v>0.92</v>
      </c>
      <c r="AI52" s="61">
        <f t="shared" si="8"/>
        <v>3849.28</v>
      </c>
      <c r="AJ52" s="38">
        <v>6.9127999999999998</v>
      </c>
    </row>
    <row r="53" spans="18:36" x14ac:dyDescent="0.25">
      <c r="R53" s="38">
        <v>0.94</v>
      </c>
      <c r="S53" s="61">
        <f t="shared" si="4"/>
        <v>2788.04</v>
      </c>
      <c r="T53" s="38">
        <v>10.218999999999999</v>
      </c>
      <c r="V53" s="38">
        <v>0.94</v>
      </c>
      <c r="W53" s="61">
        <f t="shared" si="5"/>
        <v>2888.62</v>
      </c>
      <c r="X53" s="38">
        <v>11.352</v>
      </c>
      <c r="Z53" s="38">
        <v>0.91500000000000004</v>
      </c>
      <c r="AA53" s="61">
        <f t="shared" si="6"/>
        <v>3373.605</v>
      </c>
      <c r="AB53" s="38">
        <v>5.2506000000000004</v>
      </c>
      <c r="AD53" s="38">
        <v>0.94</v>
      </c>
      <c r="AE53" s="61">
        <f t="shared" si="7"/>
        <v>3769.3999999999996</v>
      </c>
      <c r="AF53" s="38">
        <v>6.6048</v>
      </c>
      <c r="AH53" s="38">
        <v>0.94</v>
      </c>
      <c r="AI53" s="61">
        <f t="shared" si="8"/>
        <v>3932.9599999999996</v>
      </c>
      <c r="AJ53" s="38">
        <v>7.2648000000000001</v>
      </c>
    </row>
    <row r="54" spans="18:36" x14ac:dyDescent="0.25">
      <c r="R54" s="38">
        <v>0.96</v>
      </c>
      <c r="S54" s="61">
        <f t="shared" si="4"/>
        <v>2847.3599999999997</v>
      </c>
      <c r="T54" s="38">
        <v>10.877000000000001</v>
      </c>
      <c r="V54" s="38">
        <v>0.96</v>
      </c>
      <c r="W54" s="61">
        <f t="shared" si="5"/>
        <v>2950.08</v>
      </c>
      <c r="X54" s="38">
        <v>12.14</v>
      </c>
      <c r="Z54" s="38">
        <v>0.93500000000000005</v>
      </c>
      <c r="AA54" s="61">
        <f t="shared" si="6"/>
        <v>3447.3450000000003</v>
      </c>
      <c r="AB54" s="38">
        <v>5.4808000000000003</v>
      </c>
      <c r="AD54" s="38">
        <v>0.96</v>
      </c>
      <c r="AE54" s="61">
        <f t="shared" si="7"/>
        <v>3849.6</v>
      </c>
      <c r="AF54" s="38">
        <v>6.9246999999999996</v>
      </c>
      <c r="AH54" s="38">
        <v>0.96</v>
      </c>
      <c r="AI54" s="61">
        <f t="shared" si="8"/>
        <v>4016.64</v>
      </c>
      <c r="AJ54" s="38">
        <v>7.6376999999999997</v>
      </c>
    </row>
    <row r="55" spans="18:36" x14ac:dyDescent="0.25">
      <c r="R55" s="38">
        <v>0.98</v>
      </c>
      <c r="S55" s="61">
        <f t="shared" si="4"/>
        <v>2906.68</v>
      </c>
      <c r="T55" s="38">
        <v>11.731</v>
      </c>
      <c r="V55" s="38">
        <v>0.98</v>
      </c>
      <c r="W55" s="61">
        <f t="shared" si="5"/>
        <v>3011.54</v>
      </c>
      <c r="X55" s="10">
        <v>13.127000000000001</v>
      </c>
      <c r="Z55" s="38">
        <v>0.95499999999999996</v>
      </c>
      <c r="AA55" s="61">
        <f t="shared" si="6"/>
        <v>3521.085</v>
      </c>
      <c r="AB55" s="38">
        <v>5.7213000000000003</v>
      </c>
      <c r="AD55" s="38">
        <v>0.98</v>
      </c>
      <c r="AE55" s="61">
        <f t="shared" si="7"/>
        <v>3929.7999999999997</v>
      </c>
      <c r="AF55" s="38">
        <v>7.3604000000000003</v>
      </c>
      <c r="AH55" s="38">
        <v>0.98</v>
      </c>
      <c r="AI55" s="61">
        <f t="shared" si="8"/>
        <v>4100.32</v>
      </c>
      <c r="AJ55" s="38">
        <v>8.1452000000000009</v>
      </c>
    </row>
    <row r="56" spans="18:36" x14ac:dyDescent="0.25">
      <c r="R56" s="10">
        <v>1</v>
      </c>
      <c r="S56" s="61">
        <f t="shared" si="4"/>
        <v>2966</v>
      </c>
      <c r="T56" s="10">
        <v>15.471</v>
      </c>
      <c r="V56" s="10">
        <v>1</v>
      </c>
      <c r="W56" s="61">
        <f t="shared" si="5"/>
        <v>3073</v>
      </c>
      <c r="X56" s="10">
        <v>16.920000000000002</v>
      </c>
      <c r="Z56" s="38">
        <v>0.97499999999999998</v>
      </c>
      <c r="AA56" s="61">
        <f t="shared" si="6"/>
        <v>3594.8249999999998</v>
      </c>
      <c r="AB56" s="38">
        <v>5.9725999999999999</v>
      </c>
      <c r="AD56" s="38">
        <v>0.99</v>
      </c>
      <c r="AE56" s="61">
        <f t="shared" si="7"/>
        <v>3969.9</v>
      </c>
      <c r="AF56" s="38">
        <v>7.8173000000000004</v>
      </c>
      <c r="AH56" s="10">
        <v>1</v>
      </c>
      <c r="AI56" s="61">
        <f t="shared" si="8"/>
        <v>4184</v>
      </c>
      <c r="AJ56" s="10">
        <v>11.484999999999999</v>
      </c>
    </row>
    <row r="57" spans="18:36" x14ac:dyDescent="0.25">
      <c r="R57" s="10"/>
      <c r="S57" s="13"/>
      <c r="T57" s="10"/>
      <c r="Z57" s="38">
        <v>0.98750000000000004</v>
      </c>
      <c r="AA57" s="61">
        <f t="shared" si="6"/>
        <v>3640.9125000000004</v>
      </c>
      <c r="AB57" s="38">
        <v>6.1364999999999998</v>
      </c>
      <c r="AD57" s="38">
        <v>0.995</v>
      </c>
      <c r="AE57" s="61">
        <f t="shared" si="7"/>
        <v>3989.95</v>
      </c>
      <c r="AF57" s="38">
        <v>8.2786000000000008</v>
      </c>
    </row>
    <row r="58" spans="18:36" x14ac:dyDescent="0.25">
      <c r="Z58" s="10">
        <v>1</v>
      </c>
      <c r="AA58" s="61">
        <f t="shared" si="6"/>
        <v>3687</v>
      </c>
      <c r="AB58" s="10">
        <v>6.4791999999999996</v>
      </c>
      <c r="AD58" s="10">
        <v>1</v>
      </c>
      <c r="AE58" s="61">
        <f t="shared" si="7"/>
        <v>4010</v>
      </c>
      <c r="AF58" s="10">
        <v>8.3642000000000003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54A7-B139-4B34-BCB2-697DC5DF7ACC}">
  <dimension ref="B2:M29"/>
  <sheetViews>
    <sheetView workbookViewId="0">
      <selection activeCell="J6" sqref="J6"/>
    </sheetView>
  </sheetViews>
  <sheetFormatPr defaultRowHeight="15" x14ac:dyDescent="0.25"/>
  <cols>
    <col min="1" max="1" width="2.7109375" customWidth="1"/>
    <col min="11" max="12" width="16.7109375" style="1" bestFit="1" customWidth="1"/>
    <col min="13" max="13" width="17" style="1" customWidth="1"/>
  </cols>
  <sheetData>
    <row r="2" spans="2:13" s="33" customFormat="1" ht="45" x14ac:dyDescent="0.25">
      <c r="B2" s="33" t="s">
        <v>60</v>
      </c>
      <c r="K2" s="34" t="s">
        <v>64</v>
      </c>
      <c r="L2" s="34" t="s">
        <v>65</v>
      </c>
      <c r="M2" s="34" t="s">
        <v>77</v>
      </c>
    </row>
    <row r="3" spans="2:13" x14ac:dyDescent="0.25">
      <c r="B3" t="s">
        <v>61</v>
      </c>
      <c r="C3">
        <v>250</v>
      </c>
      <c r="D3" t="s">
        <v>63</v>
      </c>
      <c r="E3">
        <v>0</v>
      </c>
      <c r="F3">
        <v>0</v>
      </c>
      <c r="K3" s="93" t="s">
        <v>66</v>
      </c>
      <c r="L3" s="93" t="s">
        <v>67</v>
      </c>
      <c r="M3" s="4">
        <v>4</v>
      </c>
    </row>
    <row r="4" spans="2:13" x14ac:dyDescent="0.25">
      <c r="B4" t="s">
        <v>62</v>
      </c>
      <c r="C4">
        <v>200000</v>
      </c>
      <c r="D4" t="s">
        <v>63</v>
      </c>
      <c r="E4">
        <f>C5</f>
        <v>1.25E-3</v>
      </c>
      <c r="F4">
        <f>C3</f>
        <v>250</v>
      </c>
      <c r="K4" s="93"/>
      <c r="L4" s="93"/>
      <c r="M4" s="4">
        <v>6</v>
      </c>
    </row>
    <row r="5" spans="2:13" x14ac:dyDescent="0.25">
      <c r="C5">
        <f>C3/C4</f>
        <v>1.25E-3</v>
      </c>
      <c r="E5">
        <v>0.01</v>
      </c>
      <c r="F5">
        <f>F4</f>
        <v>250</v>
      </c>
      <c r="K5" s="94"/>
      <c r="L5" s="94"/>
      <c r="M5" s="4">
        <v>8</v>
      </c>
    </row>
    <row r="6" spans="2:13" x14ac:dyDescent="0.25">
      <c r="K6" s="93" t="s">
        <v>68</v>
      </c>
      <c r="L6" s="93" t="s">
        <v>67</v>
      </c>
      <c r="M6" s="4">
        <v>4</v>
      </c>
    </row>
    <row r="7" spans="2:13" x14ac:dyDescent="0.25">
      <c r="K7" s="93"/>
      <c r="L7" s="93"/>
      <c r="M7" s="4">
        <v>6</v>
      </c>
    </row>
    <row r="8" spans="2:13" x14ac:dyDescent="0.25">
      <c r="K8" s="94"/>
      <c r="L8" s="94"/>
      <c r="M8" s="4">
        <v>8</v>
      </c>
    </row>
    <row r="9" spans="2:13" x14ac:dyDescent="0.25">
      <c r="K9" s="93" t="s">
        <v>69</v>
      </c>
      <c r="L9" s="93" t="s">
        <v>67</v>
      </c>
      <c r="M9" s="4">
        <v>4</v>
      </c>
    </row>
    <row r="10" spans="2:13" x14ac:dyDescent="0.25">
      <c r="K10" s="93"/>
      <c r="L10" s="93"/>
      <c r="M10" s="4">
        <v>6</v>
      </c>
    </row>
    <row r="11" spans="2:13" x14ac:dyDescent="0.25">
      <c r="K11" s="94"/>
      <c r="L11" s="94"/>
      <c r="M11" s="4">
        <v>8</v>
      </c>
    </row>
    <row r="12" spans="2:13" x14ac:dyDescent="0.25">
      <c r="K12" s="93" t="s">
        <v>70</v>
      </c>
      <c r="L12" s="93" t="s">
        <v>67</v>
      </c>
      <c r="M12" s="4">
        <v>4</v>
      </c>
    </row>
    <row r="13" spans="2:13" x14ac:dyDescent="0.25">
      <c r="K13" s="93"/>
      <c r="L13" s="93"/>
      <c r="M13" s="4">
        <v>6</v>
      </c>
    </row>
    <row r="14" spans="2:13" x14ac:dyDescent="0.25">
      <c r="K14" s="94"/>
      <c r="L14" s="94"/>
      <c r="M14" s="4">
        <v>8</v>
      </c>
    </row>
    <row r="15" spans="2:13" x14ac:dyDescent="0.25">
      <c r="K15" s="93" t="s">
        <v>71</v>
      </c>
      <c r="L15" s="93" t="s">
        <v>67</v>
      </c>
      <c r="M15" s="4">
        <v>4</v>
      </c>
    </row>
    <row r="16" spans="2:13" x14ac:dyDescent="0.25">
      <c r="K16" s="93"/>
      <c r="L16" s="93"/>
      <c r="M16" s="4">
        <v>6</v>
      </c>
    </row>
    <row r="17" spans="11:13" x14ac:dyDescent="0.25">
      <c r="K17" s="94"/>
      <c r="L17" s="94"/>
      <c r="M17" s="4">
        <v>8</v>
      </c>
    </row>
    <row r="18" spans="11:13" x14ac:dyDescent="0.25">
      <c r="K18" s="93" t="s">
        <v>72</v>
      </c>
      <c r="L18" s="93" t="s">
        <v>67</v>
      </c>
      <c r="M18" s="4">
        <v>4</v>
      </c>
    </row>
    <row r="19" spans="11:13" x14ac:dyDescent="0.25">
      <c r="K19" s="93"/>
      <c r="L19" s="93"/>
      <c r="M19" s="4">
        <v>6</v>
      </c>
    </row>
    <row r="20" spans="11:13" x14ac:dyDescent="0.25">
      <c r="K20" s="94"/>
      <c r="L20" s="94"/>
      <c r="M20" s="4">
        <v>8</v>
      </c>
    </row>
    <row r="21" spans="11:13" x14ac:dyDescent="0.25">
      <c r="K21" s="93" t="s">
        <v>73</v>
      </c>
      <c r="L21" s="93" t="s">
        <v>67</v>
      </c>
      <c r="M21" s="4">
        <v>4</v>
      </c>
    </row>
    <row r="22" spans="11:13" x14ac:dyDescent="0.25">
      <c r="K22" s="93"/>
      <c r="L22" s="93"/>
      <c r="M22" s="4">
        <v>6</v>
      </c>
    </row>
    <row r="23" spans="11:13" x14ac:dyDescent="0.25">
      <c r="K23" s="94"/>
      <c r="L23" s="94"/>
      <c r="M23" s="4">
        <v>8</v>
      </c>
    </row>
    <row r="24" spans="11:13" x14ac:dyDescent="0.25">
      <c r="K24" s="93" t="s">
        <v>74</v>
      </c>
      <c r="L24" s="93" t="s">
        <v>67</v>
      </c>
      <c r="M24" s="4">
        <v>4</v>
      </c>
    </row>
    <row r="25" spans="11:13" x14ac:dyDescent="0.25">
      <c r="K25" s="93"/>
      <c r="L25" s="93"/>
      <c r="M25" s="4">
        <v>6</v>
      </c>
    </row>
    <row r="26" spans="11:13" x14ac:dyDescent="0.25">
      <c r="K26" s="94"/>
      <c r="L26" s="94"/>
      <c r="M26" s="4">
        <v>8</v>
      </c>
    </row>
    <row r="27" spans="11:13" x14ac:dyDescent="0.25">
      <c r="K27" s="93" t="s">
        <v>75</v>
      </c>
      <c r="L27" s="93" t="s">
        <v>67</v>
      </c>
      <c r="M27" s="4">
        <v>4</v>
      </c>
    </row>
    <row r="28" spans="11:13" x14ac:dyDescent="0.25">
      <c r="K28" s="93"/>
      <c r="L28" s="93"/>
      <c r="M28" s="4">
        <v>6</v>
      </c>
    </row>
    <row r="29" spans="11:13" x14ac:dyDescent="0.25">
      <c r="K29" s="94"/>
      <c r="L29" s="94"/>
      <c r="M29" s="4">
        <v>8</v>
      </c>
    </row>
  </sheetData>
  <mergeCells count="18">
    <mergeCell ref="K21:K23"/>
    <mergeCell ref="L21:L23"/>
    <mergeCell ref="K24:K26"/>
    <mergeCell ref="L24:L26"/>
    <mergeCell ref="K27:K29"/>
    <mergeCell ref="L27:L29"/>
    <mergeCell ref="K12:K14"/>
    <mergeCell ref="L12:L14"/>
    <mergeCell ref="K15:K17"/>
    <mergeCell ref="L15:L17"/>
    <mergeCell ref="K18:K20"/>
    <mergeCell ref="L18:L20"/>
    <mergeCell ref="K3:K5"/>
    <mergeCell ref="L3:L5"/>
    <mergeCell ref="K6:K8"/>
    <mergeCell ref="L6:L8"/>
    <mergeCell ref="K9:K11"/>
    <mergeCell ref="L9:L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6FE5-ED52-4F43-B1AE-16BD177F2E0F}">
  <dimension ref="B2:L40"/>
  <sheetViews>
    <sheetView zoomScaleNormal="100" workbookViewId="0">
      <selection activeCell="B3" sqref="B3:K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48</v>
      </c>
    </row>
    <row r="3" spans="2:12" ht="18" x14ac:dyDescent="0.25">
      <c r="B3" s="15" t="s">
        <v>115</v>
      </c>
      <c r="F3" s="15" t="s">
        <v>116</v>
      </c>
      <c r="J3" s="15" t="s">
        <v>117</v>
      </c>
    </row>
    <row r="4" spans="2:12" x14ac:dyDescent="0.25">
      <c r="B4" s="15" t="s">
        <v>46</v>
      </c>
      <c r="C4" s="8">
        <v>1903</v>
      </c>
      <c r="D4" s="7" t="s">
        <v>15</v>
      </c>
      <c r="F4" s="15" t="s">
        <v>46</v>
      </c>
      <c r="G4" s="8">
        <v>1835</v>
      </c>
      <c r="H4" s="20" t="s">
        <v>15</v>
      </c>
      <c r="J4" s="15" t="s">
        <v>46</v>
      </c>
      <c r="K4" s="30">
        <v>1647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x14ac:dyDescent="0.25">
      <c r="B7" s="14">
        <v>3.0303E-2</v>
      </c>
      <c r="C7" s="18">
        <f t="shared" ref="C7:C40" si="0">B7*$C$4</f>
        <v>57.666609000000001</v>
      </c>
      <c r="D7" s="18">
        <v>6.2765000000000001E-2</v>
      </c>
      <c r="F7" s="14">
        <v>3.0303E-2</v>
      </c>
      <c r="G7" s="18">
        <f t="shared" ref="G7:G40" si="1">F7*$G$4</f>
        <v>55.606005000000003</v>
      </c>
      <c r="H7" s="18">
        <v>9.6001000000000003E-2</v>
      </c>
      <c r="I7" s="1"/>
      <c r="J7" s="22">
        <v>3.0303E-2</v>
      </c>
      <c r="K7" s="23">
        <f>J7*$K$4</f>
        <v>49.909041000000002</v>
      </c>
      <c r="L7" s="23">
        <v>0.12859999999999999</v>
      </c>
    </row>
    <row r="8" spans="2:12" x14ac:dyDescent="0.25">
      <c r="B8" s="14">
        <v>6.0303000000000002E-2</v>
      </c>
      <c r="C8" s="18">
        <f t="shared" si="0"/>
        <v>114.75660900000001</v>
      </c>
      <c r="D8" s="18">
        <v>0.12681999999999999</v>
      </c>
      <c r="F8" s="14">
        <v>6.0303000000000002E-2</v>
      </c>
      <c r="G8" s="18">
        <f t="shared" si="1"/>
        <v>110.65600500000001</v>
      </c>
      <c r="H8" s="18">
        <v>0.19494</v>
      </c>
      <c r="I8" s="1"/>
      <c r="J8" s="22">
        <v>6.0303000000000002E-2</v>
      </c>
      <c r="K8" s="23">
        <f t="shared" ref="K8:K40" si="2">J8*$K$4</f>
        <v>99.319040999999999</v>
      </c>
      <c r="L8" s="23">
        <v>0.26208999999999999</v>
      </c>
    </row>
    <row r="9" spans="2:12" x14ac:dyDescent="0.25">
      <c r="B9" s="14">
        <v>9.0302999999999994E-2</v>
      </c>
      <c r="C9" s="18">
        <f t="shared" si="0"/>
        <v>171.846609</v>
      </c>
      <c r="D9" s="18">
        <v>0.19286</v>
      </c>
      <c r="F9" s="14">
        <v>9.0302999999999994E-2</v>
      </c>
      <c r="G9" s="18">
        <f t="shared" si="1"/>
        <v>165.70600499999998</v>
      </c>
      <c r="H9" s="18">
        <v>0.29801</v>
      </c>
      <c r="I9" s="1"/>
      <c r="J9" s="22">
        <v>9.0302999999999994E-2</v>
      </c>
      <c r="K9" s="23">
        <f t="shared" si="2"/>
        <v>148.729041</v>
      </c>
      <c r="L9" s="23">
        <v>0.40218999999999999</v>
      </c>
    </row>
    <row r="10" spans="2:12" x14ac:dyDescent="0.25">
      <c r="B10" s="1">
        <v>0.1203</v>
      </c>
      <c r="C10" s="18">
        <f t="shared" si="0"/>
        <v>228.93090000000001</v>
      </c>
      <c r="D10" s="18">
        <v>0.26100000000000001</v>
      </c>
      <c r="F10" s="1">
        <v>0.1203</v>
      </c>
      <c r="G10" s="18">
        <f t="shared" si="1"/>
        <v>220.75050000000002</v>
      </c>
      <c r="H10" s="18">
        <v>0.40545999999999999</v>
      </c>
      <c r="I10" s="1"/>
      <c r="J10" s="24">
        <v>0.1203</v>
      </c>
      <c r="K10" s="23">
        <f t="shared" si="2"/>
        <v>198.13410000000002</v>
      </c>
      <c r="L10" s="23">
        <v>0.54940999999999995</v>
      </c>
    </row>
    <row r="11" spans="2:12" x14ac:dyDescent="0.25">
      <c r="B11" s="1">
        <v>0.15029999999999999</v>
      </c>
      <c r="C11" s="18">
        <f t="shared" si="0"/>
        <v>286.02089999999998</v>
      </c>
      <c r="D11" s="18">
        <v>0.33134000000000002</v>
      </c>
      <c r="F11" s="1">
        <v>0.15029999999999999</v>
      </c>
      <c r="G11" s="18">
        <f t="shared" si="1"/>
        <v>275.8005</v>
      </c>
      <c r="H11" s="18">
        <v>0.51758999999999999</v>
      </c>
      <c r="I11" s="1"/>
      <c r="J11" s="24">
        <v>0.15029999999999999</v>
      </c>
      <c r="K11" s="23">
        <f t="shared" si="2"/>
        <v>247.54409999999999</v>
      </c>
      <c r="L11" s="23">
        <v>0.70430000000000004</v>
      </c>
    </row>
    <row r="12" spans="2:12" x14ac:dyDescent="0.25">
      <c r="B12" s="1">
        <v>0.18029999999999999</v>
      </c>
      <c r="C12" s="18">
        <f t="shared" si="0"/>
        <v>343.11089999999996</v>
      </c>
      <c r="D12" s="18">
        <v>0.40398000000000001</v>
      </c>
      <c r="F12" s="1">
        <v>0.18029999999999999</v>
      </c>
      <c r="G12" s="18">
        <f t="shared" si="1"/>
        <v>330.85049999999995</v>
      </c>
      <c r="H12" s="18">
        <v>0.63471999999999995</v>
      </c>
      <c r="I12" s="1"/>
      <c r="J12" s="24">
        <v>0.18029999999999999</v>
      </c>
      <c r="K12" s="23">
        <f t="shared" si="2"/>
        <v>296.95409999999998</v>
      </c>
      <c r="L12" s="23">
        <v>0.86748999999999998</v>
      </c>
    </row>
    <row r="13" spans="2:12" x14ac:dyDescent="0.25">
      <c r="B13" s="1">
        <v>0.21029999999999999</v>
      </c>
      <c r="C13" s="18">
        <f t="shared" si="0"/>
        <v>400.20089999999999</v>
      </c>
      <c r="D13" s="18">
        <v>0.47903000000000001</v>
      </c>
      <c r="F13" s="1">
        <v>0.21029999999999999</v>
      </c>
      <c r="G13" s="18">
        <f t="shared" si="1"/>
        <v>385.90049999999997</v>
      </c>
      <c r="H13" s="18">
        <v>0.75719000000000003</v>
      </c>
      <c r="I13" s="1"/>
      <c r="J13" s="24">
        <v>0.21029999999999999</v>
      </c>
      <c r="K13" s="23">
        <f t="shared" si="2"/>
        <v>346.36409999999995</v>
      </c>
      <c r="L13" s="23">
        <v>1.0397000000000001</v>
      </c>
    </row>
    <row r="14" spans="2:12" x14ac:dyDescent="0.25">
      <c r="B14" s="1">
        <v>0.24030000000000001</v>
      </c>
      <c r="C14" s="18">
        <f t="shared" si="0"/>
        <v>457.29090000000002</v>
      </c>
      <c r="D14" s="18">
        <v>0.55664000000000002</v>
      </c>
      <c r="F14" s="1">
        <v>0.24030000000000001</v>
      </c>
      <c r="G14" s="18">
        <f t="shared" si="1"/>
        <v>440.95050000000003</v>
      </c>
      <c r="H14" s="18">
        <v>0.88536000000000004</v>
      </c>
      <c r="I14" s="1"/>
      <c r="J14" s="24">
        <v>0.24030000000000001</v>
      </c>
      <c r="K14" s="23">
        <f t="shared" si="2"/>
        <v>395.77410000000003</v>
      </c>
      <c r="L14" s="23">
        <v>1.2216</v>
      </c>
    </row>
    <row r="15" spans="2:12" x14ac:dyDescent="0.25">
      <c r="B15" s="1">
        <v>0.27029999999999998</v>
      </c>
      <c r="C15" s="18">
        <f t="shared" si="0"/>
        <v>514.3809</v>
      </c>
      <c r="D15" s="18">
        <v>0.63690999999999998</v>
      </c>
      <c r="F15" s="1">
        <v>0.27029999999999998</v>
      </c>
      <c r="G15" s="18">
        <f t="shared" si="1"/>
        <v>496.00049999999999</v>
      </c>
      <c r="H15" s="18">
        <v>1.0197000000000001</v>
      </c>
      <c r="I15" s="1"/>
      <c r="J15" s="24">
        <v>0.27029999999999998</v>
      </c>
      <c r="K15" s="23">
        <f t="shared" si="2"/>
        <v>445.1841</v>
      </c>
      <c r="L15" s="23">
        <v>1.4140999999999999</v>
      </c>
    </row>
    <row r="16" spans="2:12" x14ac:dyDescent="0.25">
      <c r="B16" s="1">
        <v>0.30030000000000001</v>
      </c>
      <c r="C16" s="18">
        <f t="shared" si="0"/>
        <v>571.47090000000003</v>
      </c>
      <c r="D16" s="18">
        <v>0.72001000000000004</v>
      </c>
      <c r="F16" s="1">
        <v>0.30030000000000001</v>
      </c>
      <c r="G16" s="18">
        <f t="shared" si="1"/>
        <v>551.05050000000006</v>
      </c>
      <c r="H16" s="18">
        <v>1.1606000000000001</v>
      </c>
      <c r="I16" s="1"/>
      <c r="J16" s="24">
        <v>0.30030000000000001</v>
      </c>
      <c r="K16" s="23">
        <f t="shared" si="2"/>
        <v>494.59410000000003</v>
      </c>
      <c r="L16" s="23">
        <v>1.6182000000000001</v>
      </c>
    </row>
    <row r="17" spans="2:12" x14ac:dyDescent="0.25">
      <c r="B17" s="1">
        <v>0.33029999999999998</v>
      </c>
      <c r="C17" s="18">
        <f t="shared" si="0"/>
        <v>628.56089999999995</v>
      </c>
      <c r="D17" s="18">
        <v>0.80608999999999997</v>
      </c>
      <c r="F17" s="1">
        <v>0.33029999999999998</v>
      </c>
      <c r="G17" s="18">
        <f t="shared" si="1"/>
        <v>606.10050000000001</v>
      </c>
      <c r="H17" s="18">
        <v>1.3085</v>
      </c>
      <c r="I17" s="1"/>
      <c r="J17" s="24">
        <v>0.33029999999999998</v>
      </c>
      <c r="K17" s="23">
        <f t="shared" si="2"/>
        <v>544.00409999999999</v>
      </c>
      <c r="L17" s="23">
        <v>1.8349</v>
      </c>
    </row>
    <row r="18" spans="2:12" x14ac:dyDescent="0.25">
      <c r="B18" s="1">
        <v>0.36030000000000001</v>
      </c>
      <c r="C18" s="18">
        <f t="shared" si="0"/>
        <v>685.65089999999998</v>
      </c>
      <c r="D18" s="18">
        <v>0.89529999999999998</v>
      </c>
      <c r="F18" s="1">
        <v>0.36030000000000001</v>
      </c>
      <c r="G18" s="18">
        <f t="shared" si="1"/>
        <v>661.15049999999997</v>
      </c>
      <c r="H18" s="18">
        <v>1.4641</v>
      </c>
      <c r="I18" s="1"/>
      <c r="J18" s="24">
        <v>0.36030000000000001</v>
      </c>
      <c r="K18" s="23">
        <f t="shared" si="2"/>
        <v>593.41409999999996</v>
      </c>
      <c r="L18" s="23">
        <v>2.0655000000000001</v>
      </c>
    </row>
    <row r="19" spans="2:12" x14ac:dyDescent="0.25">
      <c r="B19" s="1">
        <v>0.39029999999999998</v>
      </c>
      <c r="C19" s="18">
        <f t="shared" si="0"/>
        <v>742.74090000000001</v>
      </c>
      <c r="D19" s="18">
        <v>0.98782000000000003</v>
      </c>
      <c r="F19" s="1">
        <v>0.39029999999999998</v>
      </c>
      <c r="G19" s="18">
        <f t="shared" si="1"/>
        <v>716.20049999999992</v>
      </c>
      <c r="H19" s="18">
        <v>1.6278999999999999</v>
      </c>
      <c r="I19" s="1"/>
      <c r="J19" s="24">
        <v>0.39029999999999998</v>
      </c>
      <c r="K19" s="23">
        <f t="shared" si="2"/>
        <v>642.82409999999993</v>
      </c>
      <c r="L19" s="23">
        <v>2.3113000000000001</v>
      </c>
    </row>
    <row r="20" spans="2:12" x14ac:dyDescent="0.25">
      <c r="B20" s="1">
        <v>0.42030000000000001</v>
      </c>
      <c r="C20" s="18">
        <f t="shared" si="0"/>
        <v>799.83090000000004</v>
      </c>
      <c r="D20" s="18">
        <v>1.0838000000000001</v>
      </c>
      <c r="F20" s="1">
        <v>0.42030000000000001</v>
      </c>
      <c r="G20" s="18">
        <f t="shared" si="1"/>
        <v>771.25049999999999</v>
      </c>
      <c r="H20" s="18">
        <v>1.8007</v>
      </c>
      <c r="I20" s="1"/>
      <c r="J20" s="24">
        <v>0.42030000000000001</v>
      </c>
      <c r="K20" s="23">
        <f t="shared" si="2"/>
        <v>692.23410000000001</v>
      </c>
      <c r="L20" s="23">
        <v>2.5739999999999998</v>
      </c>
    </row>
    <row r="21" spans="2:12" x14ac:dyDescent="0.25">
      <c r="B21" s="1">
        <v>0.45029999999999998</v>
      </c>
      <c r="C21" s="18">
        <f t="shared" si="0"/>
        <v>856.92089999999996</v>
      </c>
      <c r="D21" s="18">
        <v>1.1836</v>
      </c>
      <c r="F21" s="1">
        <v>0.45029999999999998</v>
      </c>
      <c r="G21" s="18">
        <f t="shared" si="1"/>
        <v>826.30049999999994</v>
      </c>
      <c r="H21" s="18">
        <v>1.9830000000000001</v>
      </c>
      <c r="I21" s="1"/>
      <c r="J21" s="24">
        <v>0.45029999999999998</v>
      </c>
      <c r="K21" s="23">
        <f t="shared" si="2"/>
        <v>741.64409999999998</v>
      </c>
      <c r="L21" s="23">
        <v>2.8552</v>
      </c>
    </row>
    <row r="22" spans="2:12" x14ac:dyDescent="0.25">
      <c r="B22" s="1">
        <v>0.4803</v>
      </c>
      <c r="C22" s="18">
        <f t="shared" si="0"/>
        <v>914.01089999999999</v>
      </c>
      <c r="D22" s="18">
        <v>1.2871999999999999</v>
      </c>
      <c r="F22" s="1">
        <v>0.4803</v>
      </c>
      <c r="G22" s="18">
        <f t="shared" si="1"/>
        <v>881.35050000000001</v>
      </c>
      <c r="H22" s="18">
        <v>2.1758999999999999</v>
      </c>
      <c r="I22" s="1"/>
      <c r="J22" s="24">
        <v>0.4803</v>
      </c>
      <c r="K22" s="23">
        <f t="shared" si="2"/>
        <v>791.05410000000006</v>
      </c>
      <c r="L22" s="23">
        <v>3.1570999999999998</v>
      </c>
    </row>
    <row r="23" spans="2:12" x14ac:dyDescent="0.25">
      <c r="B23" s="1">
        <v>0.51029999999999998</v>
      </c>
      <c r="C23" s="18">
        <f t="shared" si="0"/>
        <v>971.10089999999991</v>
      </c>
      <c r="D23" s="18">
        <v>1.3951</v>
      </c>
      <c r="F23" s="1">
        <v>0.51029999999999998</v>
      </c>
      <c r="G23" s="18">
        <f t="shared" si="1"/>
        <v>936.40049999999997</v>
      </c>
      <c r="H23" s="18">
        <v>2.3803000000000001</v>
      </c>
      <c r="I23" s="1"/>
      <c r="J23" s="24">
        <v>0.51029999999999998</v>
      </c>
      <c r="K23" s="23">
        <f t="shared" si="2"/>
        <v>840.46409999999992</v>
      </c>
      <c r="L23" s="23">
        <v>3.4820000000000002</v>
      </c>
    </row>
    <row r="24" spans="2:12" x14ac:dyDescent="0.25">
      <c r="B24" s="1">
        <v>0.5403</v>
      </c>
      <c r="C24" s="18">
        <f t="shared" si="0"/>
        <v>1028.1909000000001</v>
      </c>
      <c r="D24" s="18">
        <v>1.5073000000000001</v>
      </c>
      <c r="F24" s="1">
        <v>0.5403</v>
      </c>
      <c r="G24" s="18">
        <f t="shared" si="1"/>
        <v>991.45050000000003</v>
      </c>
      <c r="H24" s="18">
        <v>2.5971000000000002</v>
      </c>
      <c r="I24" s="1"/>
      <c r="J24" s="24">
        <v>0.5403</v>
      </c>
      <c r="K24" s="23">
        <f t="shared" si="2"/>
        <v>889.8741</v>
      </c>
      <c r="L24" s="23">
        <v>3.8325999999999998</v>
      </c>
    </row>
    <row r="25" spans="2:12" x14ac:dyDescent="0.25">
      <c r="B25" s="1">
        <v>0.57030000000000003</v>
      </c>
      <c r="C25" s="18">
        <f t="shared" si="0"/>
        <v>1085.2809</v>
      </c>
      <c r="D25" s="18">
        <v>1.6243000000000001</v>
      </c>
      <c r="F25" s="1">
        <v>0.57030000000000003</v>
      </c>
      <c r="G25" s="18">
        <f t="shared" si="1"/>
        <v>1046.5005000000001</v>
      </c>
      <c r="H25" s="18">
        <v>2.8275999999999999</v>
      </c>
      <c r="I25" s="1"/>
      <c r="J25" s="24">
        <v>0.57030000000000003</v>
      </c>
      <c r="K25" s="23">
        <f t="shared" si="2"/>
        <v>939.28410000000008</v>
      </c>
      <c r="L25" s="23">
        <v>4.2122000000000002</v>
      </c>
    </row>
    <row r="26" spans="2:12" x14ac:dyDescent="0.25">
      <c r="B26" s="1">
        <v>0.60029999999999994</v>
      </c>
      <c r="C26" s="18">
        <f t="shared" si="0"/>
        <v>1142.3708999999999</v>
      </c>
      <c r="D26" s="18">
        <v>1.7463</v>
      </c>
      <c r="F26" s="1">
        <v>0.60029999999999994</v>
      </c>
      <c r="G26" s="18">
        <f t="shared" si="1"/>
        <v>1101.5504999999998</v>
      </c>
      <c r="H26" s="18">
        <v>3.0731999999999999</v>
      </c>
      <c r="I26" s="1"/>
      <c r="J26" s="24">
        <v>0.60029999999999994</v>
      </c>
      <c r="K26" s="23">
        <f t="shared" si="2"/>
        <v>988.69409999999993</v>
      </c>
      <c r="L26" s="23">
        <v>4.6245000000000003</v>
      </c>
    </row>
    <row r="27" spans="2:12" x14ac:dyDescent="0.25">
      <c r="B27" s="1">
        <v>0.63029999999999997</v>
      </c>
      <c r="C27" s="18">
        <f t="shared" si="0"/>
        <v>1199.4609</v>
      </c>
      <c r="D27" s="18">
        <v>1.8735999999999999</v>
      </c>
      <c r="F27" s="1">
        <v>0.63029999999999997</v>
      </c>
      <c r="G27" s="18">
        <f t="shared" si="1"/>
        <v>1156.6005</v>
      </c>
      <c r="H27" s="18">
        <v>3.3351999999999999</v>
      </c>
      <c r="I27" s="1"/>
      <c r="J27" s="24">
        <v>0.63029999999999997</v>
      </c>
      <c r="K27" s="23">
        <f t="shared" si="2"/>
        <v>1038.1041</v>
      </c>
      <c r="L27" s="23">
        <v>5.0739999999999998</v>
      </c>
    </row>
    <row r="28" spans="2:12" x14ac:dyDescent="0.25">
      <c r="B28" s="1">
        <v>0.6603</v>
      </c>
      <c r="C28" s="18">
        <f t="shared" si="0"/>
        <v>1256.5509</v>
      </c>
      <c r="D28" s="18">
        <v>2.0066000000000002</v>
      </c>
      <c r="F28" s="1">
        <v>0.6603</v>
      </c>
      <c r="G28" s="18">
        <f t="shared" si="1"/>
        <v>1211.6505</v>
      </c>
      <c r="H28" s="18">
        <v>3.6156000000000001</v>
      </c>
      <c r="I28" s="1"/>
      <c r="J28" s="24">
        <v>0.6603</v>
      </c>
      <c r="K28" s="23">
        <f t="shared" si="2"/>
        <v>1087.5141000000001</v>
      </c>
      <c r="L28" s="23">
        <v>5.5658000000000003</v>
      </c>
    </row>
    <row r="29" spans="2:12" x14ac:dyDescent="0.25">
      <c r="B29" s="1">
        <v>0.69030000000000002</v>
      </c>
      <c r="C29" s="18">
        <f t="shared" si="0"/>
        <v>1313.6409000000001</v>
      </c>
      <c r="D29" s="18">
        <v>2.1457000000000002</v>
      </c>
      <c r="F29" s="1">
        <v>0.69030000000000002</v>
      </c>
      <c r="G29" s="18">
        <f t="shared" si="1"/>
        <v>1266.7005000000001</v>
      </c>
      <c r="H29" s="18">
        <v>3.9161999999999999</v>
      </c>
      <c r="I29" s="1"/>
      <c r="J29" s="24">
        <v>0.69030000000000002</v>
      </c>
      <c r="K29" s="23">
        <f t="shared" si="2"/>
        <v>1136.9241</v>
      </c>
      <c r="L29" s="23">
        <v>6.1063000000000001</v>
      </c>
    </row>
    <row r="30" spans="2:12" x14ac:dyDescent="0.25">
      <c r="B30" s="1">
        <v>0.72030000000000005</v>
      </c>
      <c r="C30" s="18">
        <f t="shared" si="0"/>
        <v>1370.7309</v>
      </c>
      <c r="D30" s="18">
        <v>2.2913999999999999</v>
      </c>
      <c r="F30" s="1">
        <v>0.72030000000000005</v>
      </c>
      <c r="G30" s="18">
        <f t="shared" si="1"/>
        <v>1321.7505000000001</v>
      </c>
      <c r="H30" s="18">
        <v>4.2393999999999998</v>
      </c>
      <c r="I30" s="1"/>
      <c r="J30" s="24">
        <v>0.72030000000000005</v>
      </c>
      <c r="K30" s="23">
        <f t="shared" si="2"/>
        <v>1186.3341</v>
      </c>
      <c r="L30" s="23">
        <v>6.7031999999999998</v>
      </c>
    </row>
    <row r="31" spans="2:12" x14ac:dyDescent="0.25">
      <c r="B31" s="1">
        <v>0.75029999999999997</v>
      </c>
      <c r="C31" s="18">
        <f t="shared" si="0"/>
        <v>1427.8208999999999</v>
      </c>
      <c r="D31" s="18">
        <v>2.4441000000000002</v>
      </c>
      <c r="F31" s="1">
        <v>0.75029999999999997</v>
      </c>
      <c r="G31" s="18">
        <f t="shared" si="1"/>
        <v>1376.8004999999998</v>
      </c>
      <c r="H31" s="18">
        <v>4.5877999999999997</v>
      </c>
      <c r="I31" s="1"/>
      <c r="J31" s="24">
        <v>0.75029999999999997</v>
      </c>
      <c r="K31" s="23">
        <f t="shared" si="2"/>
        <v>1235.7440999999999</v>
      </c>
      <c r="L31" s="23">
        <v>7.3655999999999997</v>
      </c>
    </row>
    <row r="32" spans="2:12" x14ac:dyDescent="0.25">
      <c r="B32" s="1">
        <v>0.78029999999999999</v>
      </c>
      <c r="C32" s="18">
        <f t="shared" si="0"/>
        <v>1484.9109000000001</v>
      </c>
      <c r="D32" s="18">
        <v>2.6042999999999998</v>
      </c>
      <c r="F32" s="1">
        <v>0.78029999999999999</v>
      </c>
      <c r="G32" s="18">
        <f t="shared" si="1"/>
        <v>1431.8505</v>
      </c>
      <c r="H32" s="18">
        <v>4.9645000000000001</v>
      </c>
      <c r="I32" s="1"/>
      <c r="J32" s="24">
        <v>0.78029999999999999</v>
      </c>
      <c r="K32" s="23">
        <f t="shared" si="2"/>
        <v>1285.1541</v>
      </c>
      <c r="L32" s="23">
        <v>8.1052</v>
      </c>
    </row>
    <row r="33" spans="2:12" x14ac:dyDescent="0.25">
      <c r="B33" s="1">
        <v>0.81030000000000002</v>
      </c>
      <c r="C33" s="18">
        <f t="shared" si="0"/>
        <v>1542.0009</v>
      </c>
      <c r="D33" s="18">
        <v>2.7726000000000002</v>
      </c>
      <c r="F33" s="1">
        <v>0.81030000000000002</v>
      </c>
      <c r="G33" s="18">
        <f t="shared" si="1"/>
        <v>1486.9005</v>
      </c>
      <c r="H33" s="18">
        <v>5.3730000000000002</v>
      </c>
      <c r="I33" s="1"/>
      <c r="J33" s="24">
        <v>0.81030000000000002</v>
      </c>
      <c r="K33" s="23">
        <f t="shared" si="2"/>
        <v>1334.5641000000001</v>
      </c>
      <c r="L33" s="23">
        <v>8.9360999999999997</v>
      </c>
    </row>
    <row r="34" spans="2:12" x14ac:dyDescent="0.25">
      <c r="B34" s="1">
        <v>0.84030000000000005</v>
      </c>
      <c r="C34" s="18">
        <f t="shared" si="0"/>
        <v>1599.0909000000001</v>
      </c>
      <c r="D34" s="18">
        <v>2.9496000000000002</v>
      </c>
      <c r="F34" s="1">
        <v>0.84030000000000005</v>
      </c>
      <c r="G34" s="18">
        <f t="shared" si="1"/>
        <v>1541.9505000000001</v>
      </c>
      <c r="H34" s="18">
        <v>5.8177000000000003</v>
      </c>
      <c r="I34" s="1"/>
      <c r="J34" s="24">
        <v>0.84030000000000005</v>
      </c>
      <c r="K34" s="23">
        <f t="shared" si="2"/>
        <v>1383.9741000000001</v>
      </c>
      <c r="L34" s="23">
        <v>9.8764000000000003</v>
      </c>
    </row>
    <row r="35" spans="2:12" x14ac:dyDescent="0.25">
      <c r="B35" s="1">
        <v>0.87029999999999996</v>
      </c>
      <c r="C35" s="18">
        <f t="shared" si="0"/>
        <v>1656.1808999999998</v>
      </c>
      <c r="D35" s="18">
        <v>3.1360999999999999</v>
      </c>
      <c r="F35" s="1">
        <v>0.87029999999999996</v>
      </c>
      <c r="G35" s="18">
        <f t="shared" si="1"/>
        <v>1597.0004999999999</v>
      </c>
      <c r="H35" s="18">
        <v>6.3033999999999999</v>
      </c>
      <c r="I35" s="1"/>
      <c r="J35" s="24">
        <v>0.87029999999999996</v>
      </c>
      <c r="K35" s="23">
        <f t="shared" si="2"/>
        <v>1433.3841</v>
      </c>
      <c r="L35" s="23">
        <v>10.949</v>
      </c>
    </row>
    <row r="36" spans="2:12" x14ac:dyDescent="0.25">
      <c r="B36" s="1">
        <v>0.90029999999999999</v>
      </c>
      <c r="C36" s="18">
        <f t="shared" si="0"/>
        <v>1713.2709</v>
      </c>
      <c r="D36" s="18">
        <v>3.3328000000000002</v>
      </c>
      <c r="F36" s="1">
        <v>0.90029999999999999</v>
      </c>
      <c r="G36" s="18">
        <f t="shared" si="1"/>
        <v>1652.0505000000001</v>
      </c>
      <c r="H36" s="18">
        <v>6.8364000000000003</v>
      </c>
      <c r="I36" s="1"/>
      <c r="J36" s="24">
        <v>0.90029999999999999</v>
      </c>
      <c r="K36" s="23">
        <f t="shared" si="2"/>
        <v>1482.7941000000001</v>
      </c>
      <c r="L36" s="23">
        <v>12.185</v>
      </c>
    </row>
    <row r="37" spans="2:12" x14ac:dyDescent="0.25">
      <c r="B37" s="1">
        <v>0.93030000000000002</v>
      </c>
      <c r="C37" s="18">
        <f t="shared" si="0"/>
        <v>1770.3609000000001</v>
      </c>
      <c r="D37" s="18">
        <v>3.5406</v>
      </c>
      <c r="F37" s="1">
        <v>0.93030000000000002</v>
      </c>
      <c r="G37" s="18">
        <f t="shared" si="1"/>
        <v>1707.1005</v>
      </c>
      <c r="H37" s="18">
        <v>7.4236000000000004</v>
      </c>
      <c r="I37" s="1"/>
      <c r="J37" s="24">
        <v>0.93030000000000002</v>
      </c>
      <c r="K37" s="23">
        <f t="shared" si="2"/>
        <v>1532.2040999999999</v>
      </c>
      <c r="L37" s="23">
        <v>13.624000000000001</v>
      </c>
    </row>
    <row r="38" spans="2:12" x14ac:dyDescent="0.25">
      <c r="B38" s="1">
        <v>0.96030000000000004</v>
      </c>
      <c r="C38" s="18">
        <f t="shared" si="0"/>
        <v>1827.4509</v>
      </c>
      <c r="D38" s="18">
        <v>3.7604000000000002</v>
      </c>
      <c r="F38" s="1">
        <v>0.96030000000000004</v>
      </c>
      <c r="G38" s="18">
        <f t="shared" si="1"/>
        <v>1762.1505</v>
      </c>
      <c r="H38" s="18">
        <v>8.0739999999999998</v>
      </c>
      <c r="I38" s="1"/>
      <c r="J38" s="24">
        <v>0.96030000000000004</v>
      </c>
      <c r="K38" s="23">
        <f t="shared" si="2"/>
        <v>1581.6141</v>
      </c>
      <c r="L38" s="23">
        <v>15.32</v>
      </c>
    </row>
    <row r="39" spans="2:12" x14ac:dyDescent="0.25">
      <c r="B39" s="1">
        <v>0.98014999999999997</v>
      </c>
      <c r="C39" s="18">
        <f t="shared" si="0"/>
        <v>1865.2254499999999</v>
      </c>
      <c r="D39" s="18">
        <v>3.9135</v>
      </c>
      <c r="F39" s="1">
        <v>0.98014999999999997</v>
      </c>
      <c r="G39" s="18">
        <f t="shared" si="1"/>
        <v>1798.5752499999999</v>
      </c>
      <c r="H39" s="18">
        <v>8.5533000000000001</v>
      </c>
      <c r="I39" s="1"/>
      <c r="J39" s="24">
        <v>0.98014999999999997</v>
      </c>
      <c r="K39" s="23">
        <f t="shared" si="2"/>
        <v>1614.3070499999999</v>
      </c>
      <c r="L39" s="23">
        <v>16.739000000000001</v>
      </c>
    </row>
    <row r="40" spans="2:12" x14ac:dyDescent="0.25">
      <c r="B40" s="17">
        <v>1</v>
      </c>
      <c r="C40" s="19">
        <f t="shared" si="0"/>
        <v>1903</v>
      </c>
      <c r="D40" s="19">
        <v>4.2325999999999997</v>
      </c>
      <c r="F40" s="17">
        <v>1</v>
      </c>
      <c r="G40" s="19">
        <f t="shared" si="1"/>
        <v>1835</v>
      </c>
      <c r="H40" s="19">
        <v>9.1800999999999995</v>
      </c>
      <c r="I40" s="1"/>
      <c r="J40" s="25">
        <v>1</v>
      </c>
      <c r="K40" s="26">
        <f t="shared" si="2"/>
        <v>1647</v>
      </c>
      <c r="L40" s="26">
        <v>19.925999999999998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A237-B26D-4C9D-82DB-E2625C5ED5FE}">
  <dimension ref="B2:L40"/>
  <sheetViews>
    <sheetView workbookViewId="0">
      <selection activeCell="B3" sqref="B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49</v>
      </c>
    </row>
    <row r="3" spans="2:12" ht="18" x14ac:dyDescent="0.25">
      <c r="B3" s="15" t="s">
        <v>112</v>
      </c>
      <c r="F3" s="15" t="s">
        <v>113</v>
      </c>
      <c r="J3" s="15" t="s">
        <v>114</v>
      </c>
      <c r="K3" s="24"/>
    </row>
    <row r="4" spans="2:12" x14ac:dyDescent="0.25">
      <c r="B4" s="15" t="s">
        <v>46</v>
      </c>
      <c r="C4" s="8">
        <v>2260</v>
      </c>
      <c r="D4" s="7" t="s">
        <v>15</v>
      </c>
      <c r="F4" s="15" t="s">
        <v>46</v>
      </c>
      <c r="G4" s="8">
        <v>2015</v>
      </c>
      <c r="H4" s="20" t="s">
        <v>15</v>
      </c>
      <c r="J4" s="15" t="s">
        <v>46</v>
      </c>
      <c r="K4" s="30">
        <v>1701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x14ac:dyDescent="0.25">
      <c r="B7" s="14">
        <v>3.0303E-2</v>
      </c>
      <c r="C7" s="18">
        <f t="shared" ref="C7:C40" si="0">B7*$C$4</f>
        <v>68.484780000000001</v>
      </c>
      <c r="D7" s="18">
        <v>7.4545E-2</v>
      </c>
      <c r="F7" s="14">
        <v>3.0303E-2</v>
      </c>
      <c r="G7" s="18">
        <f t="shared" ref="G7:G40" si="1">F7*$G$4</f>
        <v>61.060544999999998</v>
      </c>
      <c r="H7" s="18">
        <v>0.10542</v>
      </c>
      <c r="I7" s="1"/>
      <c r="J7" s="22">
        <v>3.0303E-2</v>
      </c>
      <c r="K7" s="23">
        <f>J7*$K$4</f>
        <v>51.545403</v>
      </c>
      <c r="L7" s="23">
        <v>0.13272999999999999</v>
      </c>
    </row>
    <row r="8" spans="2:12" x14ac:dyDescent="0.25">
      <c r="B8" s="14">
        <v>6.0303000000000002E-2</v>
      </c>
      <c r="C8" s="18">
        <f t="shared" si="0"/>
        <v>136.28478000000001</v>
      </c>
      <c r="D8" s="18">
        <v>0.15106</v>
      </c>
      <c r="F8" s="14">
        <v>6.0303000000000002E-2</v>
      </c>
      <c r="G8" s="18">
        <f t="shared" si="1"/>
        <v>121.51054500000001</v>
      </c>
      <c r="H8" s="18">
        <v>0.21451000000000001</v>
      </c>
      <c r="I8" s="1"/>
      <c r="J8" s="22">
        <v>6.0303000000000002E-2</v>
      </c>
      <c r="K8" s="23">
        <f t="shared" ref="K8:K40" si="2">J8*$K$4</f>
        <v>102.57540300000001</v>
      </c>
      <c r="L8" s="23">
        <v>0.27072000000000002</v>
      </c>
    </row>
    <row r="9" spans="2:12" x14ac:dyDescent="0.25">
      <c r="B9" s="14">
        <v>9.0302999999999994E-2</v>
      </c>
      <c r="C9" s="18">
        <f t="shared" si="0"/>
        <v>204.08477999999999</v>
      </c>
      <c r="D9" s="18">
        <v>0.23044000000000001</v>
      </c>
      <c r="F9" s="14">
        <v>9.0302999999999994E-2</v>
      </c>
      <c r="G9" s="18">
        <f t="shared" si="1"/>
        <v>181.960545</v>
      </c>
      <c r="H9" s="18">
        <v>0.32862000000000002</v>
      </c>
      <c r="I9" s="1"/>
      <c r="J9" s="22">
        <v>9.0302999999999994E-2</v>
      </c>
      <c r="K9" s="23">
        <f t="shared" si="2"/>
        <v>153.605403</v>
      </c>
      <c r="L9" s="23">
        <v>0.41578999999999999</v>
      </c>
    </row>
    <row r="10" spans="2:12" x14ac:dyDescent="0.25">
      <c r="B10" s="1">
        <v>0.1203</v>
      </c>
      <c r="C10" s="18">
        <f t="shared" si="0"/>
        <v>271.87799999999999</v>
      </c>
      <c r="D10" s="18">
        <v>0.31283</v>
      </c>
      <c r="F10" s="1">
        <v>0.1203</v>
      </c>
      <c r="G10" s="18">
        <f t="shared" si="1"/>
        <v>242.40450000000001</v>
      </c>
      <c r="H10" s="18">
        <v>0.44812000000000002</v>
      </c>
      <c r="I10" s="1"/>
      <c r="J10" s="24">
        <v>0.1203</v>
      </c>
      <c r="K10" s="23">
        <f t="shared" si="2"/>
        <v>204.63030000000001</v>
      </c>
      <c r="L10" s="23">
        <v>0.56849000000000005</v>
      </c>
    </row>
    <row r="11" spans="2:12" x14ac:dyDescent="0.25">
      <c r="B11" s="1">
        <v>0.15029999999999999</v>
      </c>
      <c r="C11" s="18">
        <f t="shared" si="0"/>
        <v>339.678</v>
      </c>
      <c r="D11" s="18">
        <v>0.39843000000000001</v>
      </c>
      <c r="F11" s="1">
        <v>0.15029999999999999</v>
      </c>
      <c r="G11" s="18">
        <f t="shared" si="1"/>
        <v>302.85449999999997</v>
      </c>
      <c r="H11" s="18">
        <v>0.57338</v>
      </c>
      <c r="I11" s="1"/>
      <c r="J11" s="24">
        <v>0.15029999999999999</v>
      </c>
      <c r="K11" s="23">
        <f t="shared" si="2"/>
        <v>255.66029999999998</v>
      </c>
      <c r="L11" s="23">
        <v>0.72943999999999998</v>
      </c>
    </row>
    <row r="12" spans="2:12" x14ac:dyDescent="0.25">
      <c r="B12" s="1">
        <v>0.18029999999999999</v>
      </c>
      <c r="C12" s="18">
        <f t="shared" si="0"/>
        <v>407.47799999999995</v>
      </c>
      <c r="D12" s="18">
        <v>0.48742000000000002</v>
      </c>
      <c r="F12" s="1">
        <v>0.18029999999999999</v>
      </c>
      <c r="G12" s="18">
        <f t="shared" si="1"/>
        <v>363.30449999999996</v>
      </c>
      <c r="H12" s="18">
        <v>0.70486000000000004</v>
      </c>
      <c r="I12" s="1"/>
      <c r="J12" s="24">
        <v>0.18029999999999999</v>
      </c>
      <c r="K12" s="23">
        <f t="shared" si="2"/>
        <v>306.69029999999998</v>
      </c>
      <c r="L12" s="23">
        <v>0.89932999999999996</v>
      </c>
    </row>
    <row r="13" spans="2:12" x14ac:dyDescent="0.25">
      <c r="B13" s="1">
        <v>0.21029999999999999</v>
      </c>
      <c r="C13" s="18">
        <f t="shared" si="0"/>
        <v>475.27799999999996</v>
      </c>
      <c r="D13" s="18">
        <v>0.58001999999999998</v>
      </c>
      <c r="F13" s="1">
        <v>0.21029999999999999</v>
      </c>
      <c r="G13" s="18">
        <f t="shared" si="1"/>
        <v>423.75449999999995</v>
      </c>
      <c r="H13" s="18">
        <v>0.84301999999999999</v>
      </c>
      <c r="I13" s="1"/>
      <c r="J13" s="24">
        <v>0.21029999999999999</v>
      </c>
      <c r="K13" s="23">
        <f t="shared" si="2"/>
        <v>357.72029999999995</v>
      </c>
      <c r="L13" s="23">
        <v>1.0789</v>
      </c>
    </row>
    <row r="14" spans="2:12" x14ac:dyDescent="0.25">
      <c r="B14" s="1">
        <v>0.24030000000000001</v>
      </c>
      <c r="C14" s="18">
        <f t="shared" si="0"/>
        <v>543.07799999999997</v>
      </c>
      <c r="D14" s="18">
        <v>0.67644000000000004</v>
      </c>
      <c r="F14" s="1">
        <v>0.24030000000000001</v>
      </c>
      <c r="G14" s="18">
        <f t="shared" si="1"/>
        <v>484.20450000000005</v>
      </c>
      <c r="H14" s="18">
        <v>0.98838000000000004</v>
      </c>
      <c r="I14" s="1"/>
      <c r="J14" s="24">
        <v>0.24030000000000001</v>
      </c>
      <c r="K14" s="23">
        <f t="shared" si="2"/>
        <v>408.75030000000004</v>
      </c>
      <c r="L14" s="23">
        <v>1.2690999999999999</v>
      </c>
    </row>
    <row r="15" spans="2:12" x14ac:dyDescent="0.25">
      <c r="B15" s="1">
        <v>0.27029999999999998</v>
      </c>
      <c r="C15" s="18">
        <f t="shared" si="0"/>
        <v>610.87799999999993</v>
      </c>
      <c r="D15" s="18">
        <v>0.77693000000000001</v>
      </c>
      <c r="F15" s="1">
        <v>0.27029999999999998</v>
      </c>
      <c r="G15" s="18">
        <f t="shared" si="1"/>
        <v>544.65449999999998</v>
      </c>
      <c r="H15" s="18">
        <v>1.1415</v>
      </c>
      <c r="I15" s="1"/>
      <c r="J15" s="24">
        <v>0.27029999999999998</v>
      </c>
      <c r="K15" s="23">
        <f t="shared" si="2"/>
        <v>459.78029999999995</v>
      </c>
      <c r="L15" s="23">
        <v>1.4709000000000001</v>
      </c>
    </row>
    <row r="16" spans="2:12" x14ac:dyDescent="0.25">
      <c r="B16" s="1">
        <v>0.30030000000000001</v>
      </c>
      <c r="C16" s="18">
        <f t="shared" si="0"/>
        <v>678.678</v>
      </c>
      <c r="D16" s="18">
        <v>0.88175999999999999</v>
      </c>
      <c r="F16" s="1">
        <v>0.30030000000000001</v>
      </c>
      <c r="G16" s="18">
        <f t="shared" si="1"/>
        <v>605.10450000000003</v>
      </c>
      <c r="H16" s="18">
        <v>1.3030999999999999</v>
      </c>
      <c r="I16" s="1"/>
      <c r="J16" s="24">
        <v>0.30030000000000001</v>
      </c>
      <c r="K16" s="23">
        <f t="shared" si="2"/>
        <v>510.81030000000004</v>
      </c>
      <c r="L16" s="23">
        <v>1.6852</v>
      </c>
    </row>
    <row r="17" spans="2:12" x14ac:dyDescent="0.25">
      <c r="B17" s="1">
        <v>0.33029999999999998</v>
      </c>
      <c r="C17" s="18">
        <f t="shared" si="0"/>
        <v>746.47799999999995</v>
      </c>
      <c r="D17" s="18">
        <v>0.99123000000000006</v>
      </c>
      <c r="F17" s="1">
        <v>0.33029999999999998</v>
      </c>
      <c r="G17" s="18">
        <f t="shared" si="1"/>
        <v>665.55449999999996</v>
      </c>
      <c r="H17" s="18">
        <v>1.4739</v>
      </c>
      <c r="I17" s="1"/>
      <c r="J17" s="24">
        <v>0.33029999999999998</v>
      </c>
      <c r="K17" s="23">
        <f t="shared" si="2"/>
        <v>561.84029999999996</v>
      </c>
      <c r="L17" s="23">
        <v>1.9134</v>
      </c>
    </row>
    <row r="18" spans="2:12" x14ac:dyDescent="0.25">
      <c r="B18" s="1">
        <v>0.36030000000000001</v>
      </c>
      <c r="C18" s="18">
        <f t="shared" si="0"/>
        <v>814.27800000000002</v>
      </c>
      <c r="D18" s="18">
        <v>1.1055999999999999</v>
      </c>
      <c r="F18" s="1">
        <v>0.36030000000000001</v>
      </c>
      <c r="G18" s="18">
        <f t="shared" si="1"/>
        <v>726.00450000000001</v>
      </c>
      <c r="H18" s="18">
        <v>1.6546000000000001</v>
      </c>
      <c r="I18" s="1"/>
      <c r="J18" s="24">
        <v>0.36030000000000001</v>
      </c>
      <c r="K18" s="23">
        <f t="shared" si="2"/>
        <v>612.87030000000004</v>
      </c>
      <c r="L18" s="23">
        <v>2.1568999999999998</v>
      </c>
    </row>
    <row r="19" spans="2:12" x14ac:dyDescent="0.25">
      <c r="B19" s="1">
        <v>0.39029999999999998</v>
      </c>
      <c r="C19" s="18">
        <f t="shared" si="0"/>
        <v>882.07799999999997</v>
      </c>
      <c r="D19" s="18">
        <v>1.2253000000000001</v>
      </c>
      <c r="F19" s="1">
        <v>0.39029999999999998</v>
      </c>
      <c r="G19" s="18">
        <f t="shared" si="1"/>
        <v>786.45449999999994</v>
      </c>
      <c r="H19" s="18">
        <v>1.8462000000000001</v>
      </c>
      <c r="I19" s="1"/>
      <c r="J19" s="24">
        <v>0.39029999999999998</v>
      </c>
      <c r="K19" s="23">
        <f t="shared" si="2"/>
        <v>663.90030000000002</v>
      </c>
      <c r="L19" s="23">
        <v>2.4171999999999998</v>
      </c>
    </row>
    <row r="20" spans="2:12" x14ac:dyDescent="0.25">
      <c r="B20" s="1">
        <v>0.42030000000000001</v>
      </c>
      <c r="C20" s="18">
        <f t="shared" si="0"/>
        <v>949.87800000000004</v>
      </c>
      <c r="D20" s="18">
        <v>1.3507</v>
      </c>
      <c r="F20" s="1">
        <v>0.42030000000000001</v>
      </c>
      <c r="G20" s="18">
        <f t="shared" si="1"/>
        <v>846.90449999999998</v>
      </c>
      <c r="H20" s="18">
        <v>2.0497000000000001</v>
      </c>
      <c r="I20" s="1"/>
      <c r="J20" s="24">
        <v>0.42030000000000001</v>
      </c>
      <c r="K20" s="23">
        <f t="shared" si="2"/>
        <v>714.93029999999999</v>
      </c>
      <c r="L20" s="23">
        <v>2.6962000000000002</v>
      </c>
    </row>
    <row r="21" spans="2:12" x14ac:dyDescent="0.25">
      <c r="B21" s="1">
        <v>0.45029999999999998</v>
      </c>
      <c r="C21" s="18">
        <f t="shared" si="0"/>
        <v>1017.678</v>
      </c>
      <c r="D21" s="18">
        <v>1.4821</v>
      </c>
      <c r="F21" s="1">
        <v>0.45029999999999998</v>
      </c>
      <c r="G21" s="18">
        <f t="shared" si="1"/>
        <v>907.35449999999992</v>
      </c>
      <c r="H21" s="18">
        <v>2.2662</v>
      </c>
      <c r="I21" s="1"/>
      <c r="J21" s="24">
        <v>0.45029999999999998</v>
      </c>
      <c r="K21" s="23">
        <f t="shared" si="2"/>
        <v>765.96029999999996</v>
      </c>
      <c r="L21" s="23">
        <v>2.9958999999999998</v>
      </c>
    </row>
    <row r="22" spans="2:12" x14ac:dyDescent="0.25">
      <c r="B22" s="1">
        <v>0.4803</v>
      </c>
      <c r="C22" s="18">
        <f t="shared" si="0"/>
        <v>1085.4780000000001</v>
      </c>
      <c r="D22" s="18">
        <v>1.6201000000000001</v>
      </c>
      <c r="F22" s="1">
        <v>0.4803</v>
      </c>
      <c r="G22" s="18">
        <f t="shared" si="1"/>
        <v>967.80449999999996</v>
      </c>
      <c r="H22" s="18">
        <v>2.4969999999999999</v>
      </c>
      <c r="I22" s="1"/>
      <c r="J22" s="24">
        <v>0.4803</v>
      </c>
      <c r="K22" s="23">
        <f t="shared" si="2"/>
        <v>816.99030000000005</v>
      </c>
      <c r="L22" s="23">
        <v>3.3188</v>
      </c>
    </row>
    <row r="23" spans="2:12" x14ac:dyDescent="0.25">
      <c r="B23" s="1">
        <v>0.51029999999999998</v>
      </c>
      <c r="C23" s="18">
        <f t="shared" si="0"/>
        <v>1153.278</v>
      </c>
      <c r="D23" s="18">
        <v>1.7652000000000001</v>
      </c>
      <c r="F23" s="1">
        <v>0.51029999999999998</v>
      </c>
      <c r="G23" s="18">
        <f t="shared" si="1"/>
        <v>1028.2545</v>
      </c>
      <c r="H23" s="18">
        <v>2.7437</v>
      </c>
      <c r="I23" s="1"/>
      <c r="J23" s="24">
        <v>0.51029999999999998</v>
      </c>
      <c r="K23" s="23">
        <f t="shared" si="2"/>
        <v>868.02029999999991</v>
      </c>
      <c r="L23" s="23">
        <v>3.6676000000000002</v>
      </c>
    </row>
    <row r="24" spans="2:12" x14ac:dyDescent="0.25">
      <c r="B24" s="1">
        <v>0.5403</v>
      </c>
      <c r="C24" s="18">
        <f t="shared" si="0"/>
        <v>1221.078</v>
      </c>
      <c r="D24" s="18">
        <v>1.9177999999999999</v>
      </c>
      <c r="F24" s="1">
        <v>0.5403</v>
      </c>
      <c r="G24" s="18">
        <f t="shared" si="1"/>
        <v>1088.7045000000001</v>
      </c>
      <c r="H24" s="18">
        <v>3.0078999999999998</v>
      </c>
      <c r="I24" s="1"/>
      <c r="J24" s="24">
        <v>0.5403</v>
      </c>
      <c r="K24" s="23">
        <f t="shared" si="2"/>
        <v>919.05029999999999</v>
      </c>
      <c r="L24" s="23">
        <v>4.0457000000000001</v>
      </c>
    </row>
    <row r="25" spans="2:12" x14ac:dyDescent="0.25">
      <c r="B25" s="1">
        <v>0.57030000000000003</v>
      </c>
      <c r="C25" s="18">
        <f t="shared" si="0"/>
        <v>1288.8780000000002</v>
      </c>
      <c r="D25" s="18">
        <v>2.0787</v>
      </c>
      <c r="F25" s="1">
        <v>0.57030000000000003</v>
      </c>
      <c r="G25" s="18">
        <f t="shared" si="1"/>
        <v>1149.1545000000001</v>
      </c>
      <c r="H25" s="18">
        <v>3.2913999999999999</v>
      </c>
      <c r="I25" s="1"/>
      <c r="J25" s="24">
        <v>0.57030000000000003</v>
      </c>
      <c r="K25" s="23">
        <f t="shared" si="2"/>
        <v>970.08030000000008</v>
      </c>
      <c r="L25" s="23">
        <v>4.4568000000000003</v>
      </c>
    </row>
    <row r="26" spans="2:12" x14ac:dyDescent="0.25">
      <c r="B26" s="1">
        <v>0.60029999999999994</v>
      </c>
      <c r="C26" s="18">
        <f t="shared" si="0"/>
        <v>1356.6779999999999</v>
      </c>
      <c r="D26" s="18">
        <v>2.2484999999999999</v>
      </c>
      <c r="F26" s="1">
        <v>0.60029999999999994</v>
      </c>
      <c r="G26" s="18">
        <f t="shared" si="1"/>
        <v>1209.6044999999999</v>
      </c>
      <c r="H26" s="18">
        <v>3.5966999999999998</v>
      </c>
      <c r="I26" s="1"/>
      <c r="J26" s="24">
        <v>0.60029999999999994</v>
      </c>
      <c r="K26" s="23">
        <f t="shared" si="2"/>
        <v>1021.1102999999999</v>
      </c>
      <c r="L26" s="23">
        <v>4.9055</v>
      </c>
    </row>
    <row r="27" spans="2:12" x14ac:dyDescent="0.25">
      <c r="B27" s="1">
        <v>0.63029999999999997</v>
      </c>
      <c r="C27" s="18">
        <f t="shared" si="0"/>
        <v>1424.4779999999998</v>
      </c>
      <c r="D27" s="18">
        <v>2.4279000000000002</v>
      </c>
      <c r="F27" s="1">
        <v>0.63029999999999997</v>
      </c>
      <c r="G27" s="18">
        <f t="shared" si="1"/>
        <v>1270.0545</v>
      </c>
      <c r="H27" s="18">
        <v>3.9262000000000001</v>
      </c>
      <c r="I27" s="1"/>
      <c r="J27" s="24">
        <v>0.63029999999999997</v>
      </c>
      <c r="K27" s="23">
        <f t="shared" si="2"/>
        <v>1072.1403</v>
      </c>
      <c r="L27" s="23">
        <v>5.3971999999999998</v>
      </c>
    </row>
    <row r="28" spans="2:12" x14ac:dyDescent="0.25">
      <c r="B28" s="1">
        <v>0.6603</v>
      </c>
      <c r="C28" s="18">
        <f t="shared" si="0"/>
        <v>1492.278</v>
      </c>
      <c r="D28" s="18">
        <v>2.6179000000000001</v>
      </c>
      <c r="F28" s="1">
        <v>0.6603</v>
      </c>
      <c r="G28" s="18">
        <f t="shared" si="1"/>
        <v>1330.5045</v>
      </c>
      <c r="H28" s="18">
        <v>4.2830000000000004</v>
      </c>
      <c r="I28" s="1"/>
      <c r="J28" s="24">
        <v>0.6603</v>
      </c>
      <c r="K28" s="23">
        <f t="shared" si="2"/>
        <v>1123.1703</v>
      </c>
      <c r="L28" s="23">
        <v>5.9383999999999997</v>
      </c>
    </row>
    <row r="29" spans="2:12" x14ac:dyDescent="0.25">
      <c r="B29" s="1">
        <v>0.69030000000000002</v>
      </c>
      <c r="C29" s="18">
        <f t="shared" si="0"/>
        <v>1560.078</v>
      </c>
      <c r="D29" s="18">
        <v>2.8193999999999999</v>
      </c>
      <c r="F29" s="1">
        <v>0.69030000000000002</v>
      </c>
      <c r="G29" s="18">
        <f t="shared" si="1"/>
        <v>1390.9545000000001</v>
      </c>
      <c r="H29" s="18">
        <v>4.6706000000000003</v>
      </c>
      <c r="I29" s="1"/>
      <c r="J29" s="24">
        <v>0.69030000000000002</v>
      </c>
      <c r="K29" s="23">
        <f t="shared" si="2"/>
        <v>1174.2003</v>
      </c>
      <c r="L29" s="23">
        <v>6.5370999999999997</v>
      </c>
    </row>
    <row r="30" spans="2:12" x14ac:dyDescent="0.25">
      <c r="B30" s="1">
        <v>0.72030000000000005</v>
      </c>
      <c r="C30" s="18">
        <f t="shared" si="0"/>
        <v>1627.8780000000002</v>
      </c>
      <c r="D30" s="18">
        <v>3.0335000000000001</v>
      </c>
      <c r="F30" s="1">
        <v>0.72030000000000005</v>
      </c>
      <c r="G30" s="18">
        <f t="shared" si="1"/>
        <v>1451.4045000000001</v>
      </c>
      <c r="H30" s="18">
        <v>5.0933000000000002</v>
      </c>
      <c r="I30" s="1"/>
      <c r="J30" s="24">
        <v>0.72030000000000005</v>
      </c>
      <c r="K30" s="23">
        <f t="shared" si="2"/>
        <v>1225.2303000000002</v>
      </c>
      <c r="L30" s="23">
        <v>7.2027999999999999</v>
      </c>
    </row>
    <row r="31" spans="2:12" x14ac:dyDescent="0.25">
      <c r="B31" s="1">
        <v>0.75029999999999997</v>
      </c>
      <c r="C31" s="18">
        <f t="shared" si="0"/>
        <v>1695.6779999999999</v>
      </c>
      <c r="D31" s="18">
        <v>3.2614000000000001</v>
      </c>
      <c r="F31" s="1">
        <v>0.75029999999999997</v>
      </c>
      <c r="G31" s="18">
        <f t="shared" si="1"/>
        <v>1511.8544999999999</v>
      </c>
      <c r="H31" s="18">
        <v>5.5559000000000003</v>
      </c>
      <c r="I31" s="1"/>
      <c r="J31" s="24">
        <v>0.75029999999999997</v>
      </c>
      <c r="K31" s="23">
        <f t="shared" si="2"/>
        <v>1276.2602999999999</v>
      </c>
      <c r="L31" s="23">
        <v>7.9474999999999998</v>
      </c>
    </row>
    <row r="32" spans="2:12" x14ac:dyDescent="0.25">
      <c r="B32" s="1">
        <v>0.78029999999999999</v>
      </c>
      <c r="C32" s="18">
        <f t="shared" si="0"/>
        <v>1763.4780000000001</v>
      </c>
      <c r="D32" s="18">
        <v>3.5044</v>
      </c>
      <c r="F32" s="1">
        <v>0.78029999999999999</v>
      </c>
      <c r="G32" s="18">
        <f t="shared" si="1"/>
        <v>1572.3045</v>
      </c>
      <c r="H32" s="18">
        <v>6.0644999999999998</v>
      </c>
      <c r="I32" s="1"/>
      <c r="J32" s="24">
        <v>0.78029999999999999</v>
      </c>
      <c r="K32" s="23">
        <f t="shared" si="2"/>
        <v>1327.2902999999999</v>
      </c>
      <c r="L32" s="23">
        <v>8.7863000000000007</v>
      </c>
    </row>
    <row r="33" spans="2:12" x14ac:dyDescent="0.25">
      <c r="B33" s="1">
        <v>0.81030000000000002</v>
      </c>
      <c r="C33" s="18">
        <f t="shared" si="0"/>
        <v>1831.278</v>
      </c>
      <c r="D33" s="18">
        <v>3.7642000000000002</v>
      </c>
      <c r="F33" s="1">
        <v>0.81030000000000002</v>
      </c>
      <c r="G33" s="18">
        <f t="shared" si="1"/>
        <v>1632.7545</v>
      </c>
      <c r="H33" s="18">
        <v>6.6261999999999999</v>
      </c>
      <c r="I33" s="1"/>
      <c r="J33" s="24">
        <v>0.81030000000000002</v>
      </c>
      <c r="K33" s="23">
        <f t="shared" si="2"/>
        <v>1378.3203000000001</v>
      </c>
      <c r="L33" s="23">
        <v>9.7379999999999995</v>
      </c>
    </row>
    <row r="34" spans="2:12" x14ac:dyDescent="0.25">
      <c r="B34" s="1">
        <v>0.84030000000000005</v>
      </c>
      <c r="C34" s="18">
        <f t="shared" si="0"/>
        <v>1899.0780000000002</v>
      </c>
      <c r="D34" s="18">
        <v>4.0426000000000002</v>
      </c>
      <c r="F34" s="1">
        <v>0.84030000000000005</v>
      </c>
      <c r="G34" s="18">
        <f t="shared" si="1"/>
        <v>1693.2045000000001</v>
      </c>
      <c r="H34" s="18">
        <v>7.2499000000000002</v>
      </c>
      <c r="I34" s="1"/>
      <c r="J34" s="24">
        <v>0.84030000000000005</v>
      </c>
      <c r="K34" s="23">
        <f t="shared" si="2"/>
        <v>1429.3503000000001</v>
      </c>
      <c r="L34" s="23">
        <v>10.827</v>
      </c>
    </row>
    <row r="35" spans="2:12" x14ac:dyDescent="0.25">
      <c r="B35" s="1">
        <v>0.87029999999999996</v>
      </c>
      <c r="C35" s="18">
        <f t="shared" si="0"/>
        <v>1966.8779999999999</v>
      </c>
      <c r="D35" s="18">
        <v>4.3415999999999997</v>
      </c>
      <c r="F35" s="1">
        <v>0.87029999999999996</v>
      </c>
      <c r="G35" s="18">
        <f t="shared" si="1"/>
        <v>1753.6544999999999</v>
      </c>
      <c r="H35" s="18">
        <v>7.9465000000000003</v>
      </c>
      <c r="I35" s="1"/>
      <c r="J35" s="24">
        <v>0.87029999999999996</v>
      </c>
      <c r="K35" s="23">
        <f t="shared" si="2"/>
        <v>1480.3803</v>
      </c>
      <c r="L35" s="23">
        <v>12.086</v>
      </c>
    </row>
    <row r="36" spans="2:12" x14ac:dyDescent="0.25">
      <c r="B36" s="1">
        <v>0.90029999999999999</v>
      </c>
      <c r="C36" s="18">
        <f t="shared" si="0"/>
        <v>2034.6779999999999</v>
      </c>
      <c r="D36" s="18">
        <v>4.6637000000000004</v>
      </c>
      <c r="F36" s="1">
        <v>0.90029999999999999</v>
      </c>
      <c r="G36" s="18">
        <f t="shared" si="1"/>
        <v>1814.1044999999999</v>
      </c>
      <c r="H36" s="18">
        <v>8.7295999999999996</v>
      </c>
      <c r="I36" s="1"/>
      <c r="J36" s="24">
        <v>0.90029999999999999</v>
      </c>
      <c r="K36" s="23">
        <f t="shared" si="2"/>
        <v>1531.4103</v>
      </c>
      <c r="L36" s="23">
        <v>13.558</v>
      </c>
    </row>
    <row r="37" spans="2:12" x14ac:dyDescent="0.25">
      <c r="B37" s="1">
        <v>0.93030000000000002</v>
      </c>
      <c r="C37" s="18">
        <f t="shared" si="0"/>
        <v>2102.4780000000001</v>
      </c>
      <c r="D37" s="18">
        <v>5.0114999999999998</v>
      </c>
      <c r="F37" s="1">
        <v>0.93030000000000002</v>
      </c>
      <c r="G37" s="18">
        <f t="shared" si="1"/>
        <v>1874.5545</v>
      </c>
      <c r="H37" s="18">
        <v>9.6163000000000007</v>
      </c>
      <c r="I37" s="1"/>
      <c r="J37" s="24">
        <v>0.93030000000000002</v>
      </c>
      <c r="K37" s="23">
        <f t="shared" si="2"/>
        <v>1582.4403</v>
      </c>
      <c r="L37" s="23">
        <v>15.301</v>
      </c>
    </row>
    <row r="38" spans="2:12" x14ac:dyDescent="0.25">
      <c r="B38" s="1">
        <v>0.96030000000000004</v>
      </c>
      <c r="C38" s="18">
        <f t="shared" si="0"/>
        <v>2170.2780000000002</v>
      </c>
      <c r="D38" s="18">
        <v>5.4009</v>
      </c>
      <c r="F38" s="1">
        <v>0.96030000000000004</v>
      </c>
      <c r="G38" s="18">
        <f t="shared" si="1"/>
        <v>1935.0045</v>
      </c>
      <c r="H38" s="18">
        <v>10.637</v>
      </c>
      <c r="I38" s="1"/>
      <c r="J38" s="24">
        <v>0.96030000000000004</v>
      </c>
      <c r="K38" s="23">
        <f t="shared" si="2"/>
        <v>1633.4703000000002</v>
      </c>
      <c r="L38" s="23">
        <v>17.399000000000001</v>
      </c>
    </row>
    <row r="39" spans="2:12" x14ac:dyDescent="0.25">
      <c r="B39" s="1">
        <v>0.98014999999999997</v>
      </c>
      <c r="C39" s="18">
        <f t="shared" si="0"/>
        <v>2215.1390000000001</v>
      </c>
      <c r="D39" s="18">
        <v>5.7746000000000004</v>
      </c>
      <c r="F39" s="1">
        <v>0.98014999999999997</v>
      </c>
      <c r="G39" s="18">
        <f t="shared" si="1"/>
        <v>1975.00225</v>
      </c>
      <c r="H39" s="18">
        <v>11.561</v>
      </c>
      <c r="I39" s="1"/>
      <c r="J39" s="24">
        <v>0.98014999999999997</v>
      </c>
      <c r="K39" s="23">
        <f t="shared" si="2"/>
        <v>1667.23515</v>
      </c>
      <c r="L39" s="23">
        <v>19.103999999999999</v>
      </c>
    </row>
    <row r="40" spans="2:12" x14ac:dyDescent="0.25">
      <c r="B40" s="17">
        <v>1</v>
      </c>
      <c r="C40" s="19">
        <f t="shared" si="0"/>
        <v>2260</v>
      </c>
      <c r="D40" s="19">
        <v>6.6275000000000004</v>
      </c>
      <c r="F40" s="17">
        <v>1</v>
      </c>
      <c r="G40" s="19">
        <f t="shared" si="1"/>
        <v>2015</v>
      </c>
      <c r="H40" s="19">
        <v>13.996</v>
      </c>
      <c r="I40" s="1"/>
      <c r="J40" s="25">
        <v>1</v>
      </c>
      <c r="K40" s="26">
        <f t="shared" si="2"/>
        <v>1701</v>
      </c>
      <c r="L40" s="26">
        <v>22.715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F955-1231-432B-A6D3-9017B47BA574}">
  <dimension ref="B2:L41"/>
  <sheetViews>
    <sheetView workbookViewId="0">
      <selection activeCell="B3" sqref="B3:L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53</v>
      </c>
    </row>
    <row r="3" spans="2:12" ht="18" x14ac:dyDescent="0.25">
      <c r="B3" s="15" t="s">
        <v>109</v>
      </c>
      <c r="F3" s="15" t="s">
        <v>110</v>
      </c>
      <c r="J3" s="15" t="s">
        <v>111</v>
      </c>
    </row>
    <row r="4" spans="2:12" x14ac:dyDescent="0.25">
      <c r="B4" s="15" t="s">
        <v>46</v>
      </c>
      <c r="C4" s="8">
        <v>2462</v>
      </c>
      <c r="D4" s="7" t="s">
        <v>15</v>
      </c>
      <c r="F4" s="15" t="s">
        <v>46</v>
      </c>
      <c r="G4" s="8">
        <v>2087</v>
      </c>
      <c r="H4" s="20" t="s">
        <v>15</v>
      </c>
      <c r="J4" s="15" t="s">
        <v>46</v>
      </c>
      <c r="K4" s="30">
        <v>1736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s="18" customFormat="1" x14ac:dyDescent="0.25">
      <c r="B7" s="18">
        <v>3.0303E-2</v>
      </c>
      <c r="C7" s="18">
        <f t="shared" ref="C7:C41" si="0">B7*$C$4</f>
        <v>74.605986000000001</v>
      </c>
      <c r="D7" s="18">
        <v>8.1102999999999995E-2</v>
      </c>
      <c r="F7" s="18">
        <v>3.0303E-2</v>
      </c>
      <c r="G7" s="18">
        <f t="shared" ref="G7:G40" si="1">F7*$G$4</f>
        <v>63.242361000000002</v>
      </c>
      <c r="H7" s="18">
        <v>0.10906</v>
      </c>
      <c r="J7" s="22">
        <v>3.0303E-2</v>
      </c>
      <c r="K7" s="23">
        <f>J7*$K$4</f>
        <v>52.606008000000003</v>
      </c>
      <c r="L7" s="23">
        <v>0.13533000000000001</v>
      </c>
    </row>
    <row r="8" spans="2:12" x14ac:dyDescent="0.25">
      <c r="B8" s="14">
        <v>6.0303000000000002E-2</v>
      </c>
      <c r="C8" s="18">
        <f t="shared" si="0"/>
        <v>148.46598600000002</v>
      </c>
      <c r="D8" s="18">
        <v>0.16463</v>
      </c>
      <c r="F8" s="14">
        <v>6.0303000000000002E-2</v>
      </c>
      <c r="G8" s="18">
        <f t="shared" si="1"/>
        <v>125.852361</v>
      </c>
      <c r="H8" s="18">
        <v>0.22209999999999999</v>
      </c>
      <c r="I8" s="1"/>
      <c r="J8" s="22">
        <v>6.0303000000000002E-2</v>
      </c>
      <c r="K8" s="23">
        <f t="shared" ref="K8:K40" si="2">J8*$K$4</f>
        <v>104.686008</v>
      </c>
      <c r="L8" s="23">
        <v>0.27617000000000003</v>
      </c>
    </row>
    <row r="9" spans="2:12" x14ac:dyDescent="0.25">
      <c r="B9" s="14">
        <v>9.0302999999999994E-2</v>
      </c>
      <c r="C9" s="18">
        <f t="shared" si="0"/>
        <v>222.325986</v>
      </c>
      <c r="D9" s="18">
        <v>0.25157000000000002</v>
      </c>
      <c r="F9" s="14">
        <v>9.0302999999999994E-2</v>
      </c>
      <c r="G9" s="18">
        <f t="shared" si="1"/>
        <v>188.46236099999999</v>
      </c>
      <c r="H9" s="18">
        <v>0.34054000000000001</v>
      </c>
      <c r="I9" s="1"/>
      <c r="J9" s="22">
        <v>9.0302999999999994E-2</v>
      </c>
      <c r="K9" s="23">
        <f t="shared" si="2"/>
        <v>156.766008</v>
      </c>
      <c r="L9" s="23">
        <v>0.42438999999999999</v>
      </c>
    </row>
    <row r="10" spans="2:12" x14ac:dyDescent="0.25">
      <c r="B10" s="1">
        <v>0.1203</v>
      </c>
      <c r="C10" s="18">
        <f t="shared" si="0"/>
        <v>296.17860000000002</v>
      </c>
      <c r="D10" s="18">
        <v>0.34215000000000001</v>
      </c>
      <c r="F10" s="1">
        <v>0.1203</v>
      </c>
      <c r="G10" s="18">
        <f t="shared" si="1"/>
        <v>251.06610000000001</v>
      </c>
      <c r="H10" s="18">
        <v>0.46478999999999998</v>
      </c>
      <c r="I10" s="1"/>
      <c r="J10" s="24">
        <v>0.1203</v>
      </c>
      <c r="K10" s="23">
        <f t="shared" si="2"/>
        <v>208.8408</v>
      </c>
      <c r="L10" s="23">
        <v>0.58057999999999998</v>
      </c>
    </row>
    <row r="11" spans="2:12" x14ac:dyDescent="0.25">
      <c r="B11" s="1">
        <v>0.15029999999999999</v>
      </c>
      <c r="C11" s="18">
        <f t="shared" si="0"/>
        <v>370.03859999999997</v>
      </c>
      <c r="D11" s="18">
        <v>0.43659999999999999</v>
      </c>
      <c r="F11" s="1">
        <v>0.15029999999999999</v>
      </c>
      <c r="G11" s="18">
        <f t="shared" si="1"/>
        <v>313.67609999999996</v>
      </c>
      <c r="H11" s="18">
        <v>0.59528000000000003</v>
      </c>
      <c r="I11" s="1"/>
      <c r="J11" s="24">
        <v>0.15029999999999999</v>
      </c>
      <c r="K11" s="23">
        <f t="shared" si="2"/>
        <v>260.92079999999999</v>
      </c>
      <c r="L11" s="23">
        <v>0.74539999999999995</v>
      </c>
    </row>
    <row r="12" spans="2:12" x14ac:dyDescent="0.25">
      <c r="B12" s="1">
        <v>0.18029999999999999</v>
      </c>
      <c r="C12" s="18">
        <f t="shared" si="0"/>
        <v>443.89859999999999</v>
      </c>
      <c r="D12" s="18">
        <v>0.53517000000000003</v>
      </c>
      <c r="F12" s="1">
        <v>0.18029999999999999</v>
      </c>
      <c r="G12" s="18">
        <f t="shared" si="1"/>
        <v>376.28609999999998</v>
      </c>
      <c r="H12" s="18">
        <v>0.73250999999999999</v>
      </c>
      <c r="I12" s="1"/>
      <c r="J12" s="24">
        <v>0.18029999999999999</v>
      </c>
      <c r="K12" s="23">
        <f t="shared" si="2"/>
        <v>313.00079999999997</v>
      </c>
      <c r="L12" s="23">
        <v>0.91961000000000004</v>
      </c>
    </row>
    <row r="13" spans="2:12" x14ac:dyDescent="0.25">
      <c r="B13" s="1">
        <v>0.21029999999999999</v>
      </c>
      <c r="C13" s="18">
        <f t="shared" si="0"/>
        <v>517.7586</v>
      </c>
      <c r="D13" s="18">
        <v>0.63815</v>
      </c>
      <c r="F13" s="1">
        <v>0.21029999999999999</v>
      </c>
      <c r="G13" s="18">
        <f t="shared" si="1"/>
        <v>438.89609999999999</v>
      </c>
      <c r="H13" s="18">
        <v>0.877</v>
      </c>
      <c r="I13" s="1"/>
      <c r="J13" s="24">
        <v>0.21029999999999999</v>
      </c>
      <c r="K13" s="23">
        <f t="shared" si="2"/>
        <v>365.08079999999995</v>
      </c>
      <c r="L13" s="23">
        <v>1.1040000000000001</v>
      </c>
    </row>
    <row r="14" spans="2:12" x14ac:dyDescent="0.25">
      <c r="B14" s="1">
        <v>0.24030000000000001</v>
      </c>
      <c r="C14" s="18">
        <f t="shared" si="0"/>
        <v>591.61860000000001</v>
      </c>
      <c r="D14" s="18">
        <v>0.74583999999999995</v>
      </c>
      <c r="F14" s="1">
        <v>0.24030000000000001</v>
      </c>
      <c r="G14" s="18">
        <f t="shared" si="1"/>
        <v>501.5061</v>
      </c>
      <c r="H14" s="18">
        <v>1.0294000000000001</v>
      </c>
      <c r="I14" s="1"/>
      <c r="J14" s="24">
        <v>0.24030000000000001</v>
      </c>
      <c r="K14" s="23">
        <f t="shared" si="2"/>
        <v>417.16080000000005</v>
      </c>
      <c r="L14" s="23">
        <v>1.2996000000000001</v>
      </c>
    </row>
    <row r="15" spans="2:12" x14ac:dyDescent="0.25">
      <c r="B15" s="1">
        <v>0.27029999999999998</v>
      </c>
      <c r="C15" s="18">
        <f t="shared" si="0"/>
        <v>665.47859999999991</v>
      </c>
      <c r="D15" s="18">
        <v>0.85858000000000001</v>
      </c>
      <c r="F15" s="1">
        <v>0.27029999999999998</v>
      </c>
      <c r="G15" s="18">
        <f t="shared" si="1"/>
        <v>564.11609999999996</v>
      </c>
      <c r="H15" s="18">
        <v>1.1902999999999999</v>
      </c>
      <c r="I15" s="1"/>
      <c r="J15" s="24">
        <v>0.27029999999999998</v>
      </c>
      <c r="K15" s="23">
        <f t="shared" si="2"/>
        <v>469.24079999999998</v>
      </c>
      <c r="L15" s="23">
        <v>1.5073000000000001</v>
      </c>
    </row>
    <row r="16" spans="2:12" x14ac:dyDescent="0.25">
      <c r="B16" s="1">
        <v>0.30030000000000001</v>
      </c>
      <c r="C16" s="18">
        <f t="shared" si="0"/>
        <v>739.33860000000004</v>
      </c>
      <c r="D16" s="18">
        <v>0.97672999999999999</v>
      </c>
      <c r="F16" s="1">
        <v>0.30030000000000001</v>
      </c>
      <c r="G16" s="18">
        <f t="shared" si="1"/>
        <v>626.72609999999997</v>
      </c>
      <c r="H16" s="18">
        <v>1.3604000000000001</v>
      </c>
      <c r="I16" s="1"/>
      <c r="J16" s="24">
        <v>0.30030000000000001</v>
      </c>
      <c r="K16" s="23">
        <f t="shared" si="2"/>
        <v>521.32079999999996</v>
      </c>
      <c r="L16" s="23">
        <v>1.7283999999999999</v>
      </c>
    </row>
    <row r="17" spans="2:12" x14ac:dyDescent="0.25">
      <c r="B17" s="1">
        <v>0.33029999999999998</v>
      </c>
      <c r="C17" s="18">
        <f t="shared" si="0"/>
        <v>813.19859999999994</v>
      </c>
      <c r="D17" s="18">
        <v>1.1007</v>
      </c>
      <c r="F17" s="1">
        <v>0.33029999999999998</v>
      </c>
      <c r="G17" s="18">
        <f t="shared" si="1"/>
        <v>689.33609999999999</v>
      </c>
      <c r="H17" s="18">
        <v>1.5407</v>
      </c>
      <c r="I17" s="1"/>
      <c r="J17" s="24">
        <v>0.33029999999999998</v>
      </c>
      <c r="K17" s="23">
        <f t="shared" si="2"/>
        <v>573.4008</v>
      </c>
      <c r="L17" s="23">
        <v>1.9641</v>
      </c>
    </row>
    <row r="18" spans="2:12" x14ac:dyDescent="0.25">
      <c r="B18" s="1">
        <v>0.36030000000000001</v>
      </c>
      <c r="C18" s="18">
        <f t="shared" si="0"/>
        <v>887.05860000000007</v>
      </c>
      <c r="D18" s="18">
        <v>1.2309000000000001</v>
      </c>
      <c r="F18" s="1">
        <v>0.36030000000000001</v>
      </c>
      <c r="G18" s="18">
        <f t="shared" si="1"/>
        <v>751.9461</v>
      </c>
      <c r="H18" s="18">
        <v>1.732</v>
      </c>
      <c r="I18" s="1"/>
      <c r="J18" s="24">
        <v>0.36030000000000001</v>
      </c>
      <c r="K18" s="23">
        <f t="shared" si="2"/>
        <v>625.48080000000004</v>
      </c>
      <c r="L18" s="23">
        <v>2.2161</v>
      </c>
    </row>
    <row r="19" spans="2:12" x14ac:dyDescent="0.25">
      <c r="B19" s="1">
        <v>0.39029999999999998</v>
      </c>
      <c r="C19" s="18">
        <f t="shared" si="0"/>
        <v>960.91859999999997</v>
      </c>
      <c r="D19" s="18">
        <v>1.3678999999999999</v>
      </c>
      <c r="F19" s="1">
        <v>0.39029999999999998</v>
      </c>
      <c r="G19" s="18">
        <f t="shared" si="1"/>
        <v>814.55610000000001</v>
      </c>
      <c r="H19" s="18">
        <v>1.9354</v>
      </c>
      <c r="I19" s="1"/>
      <c r="J19" s="24">
        <v>0.39029999999999998</v>
      </c>
      <c r="K19" s="23">
        <f t="shared" si="2"/>
        <v>677.56079999999997</v>
      </c>
      <c r="L19" s="23">
        <v>2.4860000000000002</v>
      </c>
    </row>
    <row r="20" spans="2:12" x14ac:dyDescent="0.25">
      <c r="B20" s="1">
        <v>0.42030000000000001</v>
      </c>
      <c r="C20" s="18">
        <f t="shared" si="0"/>
        <v>1034.7786000000001</v>
      </c>
      <c r="D20" s="18">
        <v>1.5121</v>
      </c>
      <c r="F20" s="1">
        <v>0.42030000000000001</v>
      </c>
      <c r="G20" s="18">
        <f t="shared" si="1"/>
        <v>877.16610000000003</v>
      </c>
      <c r="H20" s="18">
        <v>2.1520999999999999</v>
      </c>
      <c r="I20" s="1"/>
      <c r="J20" s="24">
        <v>0.42030000000000001</v>
      </c>
      <c r="K20" s="23">
        <f t="shared" si="2"/>
        <v>729.64080000000001</v>
      </c>
      <c r="L20" s="23">
        <v>2.7757999999999998</v>
      </c>
    </row>
    <row r="21" spans="2:12" x14ac:dyDescent="0.25">
      <c r="B21" s="1">
        <v>0.45029999999999998</v>
      </c>
      <c r="C21" s="18">
        <f t="shared" si="0"/>
        <v>1108.6386</v>
      </c>
      <c r="D21" s="18">
        <v>1.6642999999999999</v>
      </c>
      <c r="F21" s="1">
        <v>0.45029999999999998</v>
      </c>
      <c r="G21" s="18">
        <f t="shared" si="1"/>
        <v>939.77609999999993</v>
      </c>
      <c r="H21" s="18">
        <v>2.3833000000000002</v>
      </c>
      <c r="I21" s="1"/>
      <c r="J21" s="24">
        <v>0.45029999999999998</v>
      </c>
      <c r="K21" s="23">
        <f t="shared" si="2"/>
        <v>781.72079999999994</v>
      </c>
      <c r="L21" s="23">
        <v>3.0878999999999999</v>
      </c>
    </row>
    <row r="22" spans="2:12" x14ac:dyDescent="0.25">
      <c r="B22" s="1">
        <v>0.4803</v>
      </c>
      <c r="C22" s="18">
        <f t="shared" si="0"/>
        <v>1182.4986000000001</v>
      </c>
      <c r="D22" s="18">
        <v>1.825</v>
      </c>
      <c r="F22" s="1">
        <v>0.4803</v>
      </c>
      <c r="G22" s="18">
        <f t="shared" si="1"/>
        <v>1002.3861000000001</v>
      </c>
      <c r="H22" s="18">
        <v>2.6307999999999998</v>
      </c>
      <c r="I22" s="1"/>
      <c r="J22" s="24">
        <v>0.4803</v>
      </c>
      <c r="K22" s="23">
        <f t="shared" si="2"/>
        <v>833.80079999999998</v>
      </c>
      <c r="L22" s="23">
        <v>3.4249000000000001</v>
      </c>
    </row>
    <row r="23" spans="2:12" x14ac:dyDescent="0.25">
      <c r="B23" s="1">
        <v>0.51029999999999998</v>
      </c>
      <c r="C23" s="18">
        <f t="shared" si="0"/>
        <v>1256.3586</v>
      </c>
      <c r="D23" s="18">
        <v>1.9950000000000001</v>
      </c>
      <c r="F23" s="1">
        <v>0.51029999999999998</v>
      </c>
      <c r="G23" s="18">
        <f t="shared" si="1"/>
        <v>1064.9960999999998</v>
      </c>
      <c r="H23" s="18">
        <v>2.8961999999999999</v>
      </c>
      <c r="I23" s="1"/>
      <c r="J23" s="24">
        <v>0.51029999999999998</v>
      </c>
      <c r="K23" s="23">
        <f t="shared" si="2"/>
        <v>885.88079999999991</v>
      </c>
      <c r="L23" s="23">
        <v>3.7898999999999998</v>
      </c>
    </row>
    <row r="24" spans="2:12" x14ac:dyDescent="0.25">
      <c r="B24" s="1">
        <v>0.5403</v>
      </c>
      <c r="C24" s="18">
        <f t="shared" si="0"/>
        <v>1330.2185999999999</v>
      </c>
      <c r="D24" s="18">
        <v>2.1751999999999998</v>
      </c>
      <c r="F24" s="1">
        <v>0.5403</v>
      </c>
      <c r="G24" s="18">
        <f t="shared" si="1"/>
        <v>1127.6061</v>
      </c>
      <c r="H24" s="18">
        <v>3.1815000000000002</v>
      </c>
      <c r="I24" s="1"/>
      <c r="J24" s="24">
        <v>0.5403</v>
      </c>
      <c r="K24" s="23">
        <f t="shared" si="2"/>
        <v>937.96079999999995</v>
      </c>
      <c r="L24" s="23">
        <v>4.1866000000000003</v>
      </c>
    </row>
    <row r="25" spans="2:12" x14ac:dyDescent="0.25">
      <c r="B25" s="1">
        <v>0.57030000000000003</v>
      </c>
      <c r="C25" s="18">
        <f t="shared" si="0"/>
        <v>1404.0786000000001</v>
      </c>
      <c r="D25" s="18">
        <v>2.3664999999999998</v>
      </c>
      <c r="F25" s="1">
        <v>0.57030000000000003</v>
      </c>
      <c r="G25" s="18">
        <f t="shared" si="1"/>
        <v>1190.2161000000001</v>
      </c>
      <c r="H25" s="18">
        <v>3.4891000000000001</v>
      </c>
      <c r="I25" s="1"/>
      <c r="J25" s="24">
        <v>0.57030000000000003</v>
      </c>
      <c r="K25" s="23">
        <f t="shared" si="2"/>
        <v>990.0408000000001</v>
      </c>
      <c r="L25" s="23">
        <v>4.6193</v>
      </c>
    </row>
    <row r="26" spans="2:12" x14ac:dyDescent="0.25">
      <c r="B26" s="1">
        <v>0.60029999999999994</v>
      </c>
      <c r="C26" s="18">
        <f t="shared" si="0"/>
        <v>1477.9386</v>
      </c>
      <c r="D26" s="18">
        <v>2.5699000000000001</v>
      </c>
      <c r="F26" s="1">
        <v>0.60029999999999994</v>
      </c>
      <c r="G26" s="18">
        <f t="shared" si="1"/>
        <v>1252.8261</v>
      </c>
      <c r="H26" s="18">
        <v>3.8216999999999999</v>
      </c>
      <c r="I26" s="1"/>
      <c r="J26" s="24">
        <v>0.60029999999999994</v>
      </c>
      <c r="K26" s="23">
        <f t="shared" si="2"/>
        <v>1042.1207999999999</v>
      </c>
      <c r="L26" s="23">
        <v>5.0930999999999997</v>
      </c>
    </row>
    <row r="27" spans="2:12" x14ac:dyDescent="0.25">
      <c r="B27" s="1">
        <v>0.63029999999999997</v>
      </c>
      <c r="C27" s="18">
        <f t="shared" si="0"/>
        <v>1551.7985999999999</v>
      </c>
      <c r="D27" s="18">
        <v>2.7867000000000002</v>
      </c>
      <c r="F27" s="1">
        <v>0.63029999999999997</v>
      </c>
      <c r="G27" s="18">
        <f t="shared" si="1"/>
        <v>1315.4360999999999</v>
      </c>
      <c r="H27" s="18">
        <v>4.1825000000000001</v>
      </c>
      <c r="I27" s="1"/>
      <c r="J27" s="24">
        <v>0.63029999999999997</v>
      </c>
      <c r="K27" s="23">
        <f t="shared" si="2"/>
        <v>1094.2007999999998</v>
      </c>
      <c r="L27" s="23">
        <v>5.6142000000000003</v>
      </c>
    </row>
    <row r="28" spans="2:12" x14ac:dyDescent="0.25">
      <c r="B28" s="1">
        <v>0.6603</v>
      </c>
      <c r="C28" s="18">
        <f t="shared" si="0"/>
        <v>1625.6586</v>
      </c>
      <c r="D28" s="18">
        <v>3.0182000000000002</v>
      </c>
      <c r="F28" s="1">
        <v>0.6603</v>
      </c>
      <c r="G28" s="18">
        <f t="shared" si="1"/>
        <v>1378.0461</v>
      </c>
      <c r="H28" s="18">
        <v>4.5753000000000004</v>
      </c>
      <c r="I28" s="1"/>
      <c r="J28" s="24">
        <v>0.6603</v>
      </c>
      <c r="K28" s="23">
        <f t="shared" si="2"/>
        <v>1146.2808</v>
      </c>
      <c r="L28" s="23">
        <v>6.19</v>
      </c>
    </row>
    <row r="29" spans="2:12" x14ac:dyDescent="0.25">
      <c r="B29" s="1">
        <v>0.69030000000000002</v>
      </c>
      <c r="C29" s="18">
        <f t="shared" si="0"/>
        <v>1699.5186000000001</v>
      </c>
      <c r="D29" s="18">
        <v>3.266</v>
      </c>
      <c r="F29" s="1">
        <v>0.69030000000000002</v>
      </c>
      <c r="G29" s="18">
        <f t="shared" si="1"/>
        <v>1440.6561000000002</v>
      </c>
      <c r="H29" s="18">
        <v>5.0045999999999999</v>
      </c>
      <c r="I29" s="1"/>
      <c r="J29" s="24">
        <v>0.69030000000000002</v>
      </c>
      <c r="K29" s="23">
        <f t="shared" si="2"/>
        <v>1198.3608000000002</v>
      </c>
      <c r="L29" s="23">
        <v>6.8296999999999999</v>
      </c>
    </row>
    <row r="30" spans="2:12" x14ac:dyDescent="0.25">
      <c r="B30" s="1">
        <v>0.72030000000000005</v>
      </c>
      <c r="C30" s="18">
        <f t="shared" si="0"/>
        <v>1773.3786000000002</v>
      </c>
      <c r="D30" s="18">
        <v>3.5318999999999998</v>
      </c>
      <c r="F30" s="1">
        <v>0.72030000000000005</v>
      </c>
      <c r="G30" s="18">
        <f t="shared" si="1"/>
        <v>1503.2661000000001</v>
      </c>
      <c r="H30" s="18">
        <v>5.4755000000000003</v>
      </c>
      <c r="I30" s="1"/>
      <c r="J30" s="24">
        <v>0.72030000000000005</v>
      </c>
      <c r="K30" s="23">
        <f t="shared" si="2"/>
        <v>1250.4408000000001</v>
      </c>
      <c r="L30" s="23">
        <v>7.5446</v>
      </c>
    </row>
    <row r="31" spans="2:12" x14ac:dyDescent="0.25">
      <c r="B31" s="1">
        <v>0.75029999999999997</v>
      </c>
      <c r="C31" s="18">
        <f t="shared" si="0"/>
        <v>1847.2385999999999</v>
      </c>
      <c r="D31" s="18">
        <v>3.8178999999999998</v>
      </c>
      <c r="F31" s="1">
        <v>0.75029999999999997</v>
      </c>
      <c r="G31" s="18">
        <f t="shared" si="1"/>
        <v>1565.8761</v>
      </c>
      <c r="H31" s="18">
        <v>5.9946999999999999</v>
      </c>
      <c r="I31" s="1"/>
      <c r="J31" s="24">
        <v>0.75029999999999997</v>
      </c>
      <c r="K31" s="23">
        <f t="shared" si="2"/>
        <v>1302.5208</v>
      </c>
      <c r="L31" s="23">
        <v>8.3485999999999994</v>
      </c>
    </row>
    <row r="32" spans="2:12" x14ac:dyDescent="0.25">
      <c r="B32" s="1">
        <v>0.78029999999999999</v>
      </c>
      <c r="C32" s="18">
        <f t="shared" si="0"/>
        <v>1921.0986</v>
      </c>
      <c r="D32" s="18">
        <v>4.1265000000000001</v>
      </c>
      <c r="F32" s="1">
        <v>0.78029999999999999</v>
      </c>
      <c r="G32" s="18">
        <f t="shared" si="1"/>
        <v>1628.4861000000001</v>
      </c>
      <c r="H32" s="18">
        <v>6.5697999999999999</v>
      </c>
      <c r="I32" s="1"/>
      <c r="J32" s="24">
        <v>0.78029999999999999</v>
      </c>
      <c r="K32" s="23">
        <f t="shared" si="2"/>
        <v>1354.6007999999999</v>
      </c>
      <c r="L32" s="23">
        <v>9.2598000000000003</v>
      </c>
    </row>
    <row r="33" spans="2:12" x14ac:dyDescent="0.25">
      <c r="B33" s="1">
        <v>0.81030000000000002</v>
      </c>
      <c r="C33" s="18">
        <f t="shared" si="0"/>
        <v>1994.9586000000002</v>
      </c>
      <c r="D33" s="18">
        <v>4.4603000000000002</v>
      </c>
      <c r="F33" s="1">
        <v>0.81030000000000002</v>
      </c>
      <c r="G33" s="18">
        <f t="shared" si="1"/>
        <v>1691.0961</v>
      </c>
      <c r="H33" s="18">
        <v>7.2103999999999999</v>
      </c>
      <c r="I33" s="1"/>
      <c r="J33" s="24">
        <v>0.81030000000000002</v>
      </c>
      <c r="K33" s="23">
        <f t="shared" si="2"/>
        <v>1406.6808000000001</v>
      </c>
      <c r="L33" s="23">
        <v>10.301</v>
      </c>
    </row>
    <row r="34" spans="2:12" x14ac:dyDescent="0.25">
      <c r="B34" s="1">
        <v>0.84030000000000005</v>
      </c>
      <c r="C34" s="18">
        <f t="shared" si="0"/>
        <v>2068.8186000000001</v>
      </c>
      <c r="D34" s="18">
        <v>4.8227000000000002</v>
      </c>
      <c r="F34" s="1">
        <v>0.84030000000000005</v>
      </c>
      <c r="G34" s="18">
        <f t="shared" si="1"/>
        <v>1753.7061000000001</v>
      </c>
      <c r="H34" s="18">
        <v>7.9284999999999997</v>
      </c>
      <c r="I34" s="1"/>
      <c r="J34" s="24">
        <v>0.84030000000000005</v>
      </c>
      <c r="K34" s="23">
        <f t="shared" si="2"/>
        <v>1458.7608</v>
      </c>
      <c r="L34" s="23">
        <v>11.502000000000001</v>
      </c>
    </row>
    <row r="35" spans="2:12" x14ac:dyDescent="0.25">
      <c r="B35" s="1">
        <v>0.87029999999999996</v>
      </c>
      <c r="C35" s="18">
        <f t="shared" si="0"/>
        <v>2142.6785999999997</v>
      </c>
      <c r="D35" s="18">
        <v>5.2176</v>
      </c>
      <c r="F35" s="1">
        <v>0.87029999999999996</v>
      </c>
      <c r="G35" s="18">
        <f t="shared" si="1"/>
        <v>1816.3161</v>
      </c>
      <c r="H35" s="18">
        <v>8.7390000000000008</v>
      </c>
      <c r="I35" s="1"/>
      <c r="J35" s="24">
        <v>0.87029999999999996</v>
      </c>
      <c r="K35" s="23">
        <f t="shared" si="2"/>
        <v>1510.8407999999999</v>
      </c>
      <c r="L35" s="23">
        <v>12.903</v>
      </c>
    </row>
    <row r="36" spans="2:12" x14ac:dyDescent="0.25">
      <c r="B36" s="1">
        <v>0.90029999999999999</v>
      </c>
      <c r="C36" s="18">
        <f t="shared" si="0"/>
        <v>2216.5385999999999</v>
      </c>
      <c r="D36" s="18">
        <v>5.6494</v>
      </c>
      <c r="F36" s="1">
        <v>0.90029999999999999</v>
      </c>
      <c r="G36" s="18">
        <f t="shared" si="1"/>
        <v>1878.9260999999999</v>
      </c>
      <c r="H36" s="18">
        <v>9.6608999999999998</v>
      </c>
      <c r="I36" s="1"/>
      <c r="J36" s="24">
        <v>0.90029999999999999</v>
      </c>
      <c r="K36" s="23">
        <f t="shared" si="2"/>
        <v>1562.9207999999999</v>
      </c>
      <c r="L36" s="23">
        <v>14.558</v>
      </c>
    </row>
    <row r="37" spans="2:12" x14ac:dyDescent="0.25">
      <c r="B37" s="1">
        <v>0.93030000000000002</v>
      </c>
      <c r="C37" s="18">
        <f t="shared" si="0"/>
        <v>2290.3986</v>
      </c>
      <c r="D37" s="18">
        <v>6.1235999999999997</v>
      </c>
      <c r="F37" s="1">
        <v>0.93030000000000002</v>
      </c>
      <c r="G37" s="18">
        <f t="shared" si="1"/>
        <v>1941.5361</v>
      </c>
      <c r="H37" s="18">
        <v>10.718999999999999</v>
      </c>
      <c r="I37" s="1"/>
      <c r="J37" s="24">
        <v>0.93030000000000002</v>
      </c>
      <c r="K37" s="23">
        <f t="shared" si="2"/>
        <v>1615.0008</v>
      </c>
      <c r="L37" s="23">
        <v>16.544</v>
      </c>
    </row>
    <row r="38" spans="2:12" x14ac:dyDescent="0.25">
      <c r="B38" s="1">
        <v>0.96030000000000004</v>
      </c>
      <c r="C38" s="18">
        <f t="shared" si="0"/>
        <v>2364.2586000000001</v>
      </c>
      <c r="D38" s="18">
        <v>6.6859000000000002</v>
      </c>
      <c r="F38" s="1">
        <v>0.96030000000000004</v>
      </c>
      <c r="G38" s="18">
        <f t="shared" si="1"/>
        <v>2004.1461000000002</v>
      </c>
      <c r="H38" s="18">
        <v>11.946</v>
      </c>
      <c r="I38" s="1"/>
      <c r="J38" s="24">
        <v>0.96030000000000004</v>
      </c>
      <c r="K38" s="23">
        <f t="shared" si="2"/>
        <v>1667.0808000000002</v>
      </c>
      <c r="L38" s="23">
        <v>18.97</v>
      </c>
    </row>
    <row r="39" spans="2:12" x14ac:dyDescent="0.25">
      <c r="B39" s="1">
        <v>0.98014999999999997</v>
      </c>
      <c r="C39" s="18">
        <f t="shared" si="0"/>
        <v>2413.1293000000001</v>
      </c>
      <c r="D39" s="18">
        <v>7.2958999999999996</v>
      </c>
      <c r="F39" s="1">
        <v>0.98014999999999997</v>
      </c>
      <c r="G39" s="18">
        <f t="shared" si="1"/>
        <v>2045.57305</v>
      </c>
      <c r="H39" s="18">
        <v>12.96</v>
      </c>
      <c r="I39" s="1"/>
      <c r="J39" s="24">
        <v>0.98014999999999997</v>
      </c>
      <c r="K39" s="23">
        <f t="shared" si="2"/>
        <v>1701.5403999999999</v>
      </c>
      <c r="L39" s="23">
        <v>20.933</v>
      </c>
    </row>
    <row r="40" spans="2:12" x14ac:dyDescent="0.25">
      <c r="B40" s="27">
        <v>0.99007999999999996</v>
      </c>
      <c r="C40" s="28">
        <f t="shared" si="0"/>
        <v>2437.5769599999999</v>
      </c>
      <c r="D40" s="28">
        <v>7.8666999999999998</v>
      </c>
      <c r="F40" s="17">
        <v>1</v>
      </c>
      <c r="G40" s="19">
        <f t="shared" si="1"/>
        <v>2087</v>
      </c>
      <c r="H40" s="19">
        <v>14.906000000000001</v>
      </c>
      <c r="I40" s="1"/>
      <c r="J40" s="25">
        <v>1</v>
      </c>
      <c r="K40" s="26">
        <f t="shared" si="2"/>
        <v>1736</v>
      </c>
      <c r="L40" s="26">
        <v>24.922999999999998</v>
      </c>
    </row>
    <row r="41" spans="2:12" x14ac:dyDescent="0.25">
      <c r="B41" s="17">
        <v>1</v>
      </c>
      <c r="C41" s="19">
        <f t="shared" si="0"/>
        <v>2462</v>
      </c>
      <c r="D41" s="17">
        <v>8.93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E8A0-2C99-4029-B19B-766F3F91D4FB}">
  <dimension ref="B2:L43"/>
  <sheetViews>
    <sheetView zoomScaleNormal="100" workbookViewId="0">
      <selection activeCell="B3" sqref="B3:K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54</v>
      </c>
    </row>
    <row r="3" spans="2:12" ht="18" x14ac:dyDescent="0.25">
      <c r="B3" s="15" t="s">
        <v>115</v>
      </c>
      <c r="F3" s="15" t="s">
        <v>116</v>
      </c>
      <c r="J3" s="15" t="s">
        <v>117</v>
      </c>
    </row>
    <row r="4" spans="2:12" x14ac:dyDescent="0.25">
      <c r="B4" s="15" t="s">
        <v>46</v>
      </c>
      <c r="C4" s="8">
        <v>2819</v>
      </c>
      <c r="D4" s="7" t="s">
        <v>15</v>
      </c>
      <c r="F4" s="15" t="s">
        <v>46</v>
      </c>
      <c r="G4" s="8">
        <v>2801</v>
      </c>
      <c r="H4" s="20" t="s">
        <v>15</v>
      </c>
      <c r="J4" s="15" t="s">
        <v>46</v>
      </c>
      <c r="K4" s="30">
        <v>2796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x14ac:dyDescent="0.25">
      <c r="B7" s="14">
        <v>3.0303E-2</v>
      </c>
      <c r="C7" s="18">
        <f t="shared" ref="C7:C41" si="0">B7*$C$4</f>
        <v>85.424156999999994</v>
      </c>
      <c r="D7" s="18">
        <v>4.7174000000000001E-2</v>
      </c>
      <c r="F7" s="14">
        <v>3.0303E-2</v>
      </c>
      <c r="G7" s="18">
        <f t="shared" ref="G7:G40" si="1">F7*$G$4</f>
        <v>84.878703000000002</v>
      </c>
      <c r="H7" s="18">
        <v>7.392E-2</v>
      </c>
      <c r="I7" s="1"/>
      <c r="J7" s="22">
        <v>3.0303E-2</v>
      </c>
      <c r="K7" s="23">
        <f>J7*$K$4</f>
        <v>84.727187999999998</v>
      </c>
      <c r="L7" s="23">
        <v>0.10929999999999999</v>
      </c>
    </row>
    <row r="8" spans="2:12" x14ac:dyDescent="0.25">
      <c r="B8" s="14">
        <v>6.0303000000000002E-2</v>
      </c>
      <c r="C8" s="18">
        <f t="shared" si="0"/>
        <v>169.994157</v>
      </c>
      <c r="D8" s="14">
        <v>9.4922000000000006E-2</v>
      </c>
      <c r="F8" s="14">
        <v>6.0303000000000002E-2</v>
      </c>
      <c r="G8" s="18">
        <f t="shared" si="1"/>
        <v>168.908703</v>
      </c>
      <c r="H8" s="18">
        <v>0.14935999999999999</v>
      </c>
      <c r="I8" s="1"/>
      <c r="J8" s="22">
        <v>6.0303000000000002E-2</v>
      </c>
      <c r="K8" s="23">
        <f t="shared" ref="K8:K40" si="2">J8*$K$4</f>
        <v>168.60718800000001</v>
      </c>
      <c r="L8" s="23">
        <v>0.22191</v>
      </c>
    </row>
    <row r="9" spans="2:12" x14ac:dyDescent="0.25">
      <c r="B9" s="14">
        <v>9.0302999999999994E-2</v>
      </c>
      <c r="C9" s="18">
        <f t="shared" si="0"/>
        <v>254.56415699999999</v>
      </c>
      <c r="D9" s="18">
        <v>0.14374999999999999</v>
      </c>
      <c r="F9" s="14">
        <v>9.0302999999999994E-2</v>
      </c>
      <c r="G9" s="18">
        <f t="shared" si="1"/>
        <v>252.93870299999998</v>
      </c>
      <c r="H9" s="18">
        <v>0.22714999999999999</v>
      </c>
      <c r="I9" s="1"/>
      <c r="J9" s="22">
        <v>9.0302999999999994E-2</v>
      </c>
      <c r="K9" s="23">
        <f t="shared" si="2"/>
        <v>252.48718799999997</v>
      </c>
      <c r="L9" s="23">
        <v>0.33915000000000001</v>
      </c>
    </row>
    <row r="10" spans="2:12" x14ac:dyDescent="0.25">
      <c r="B10" s="1">
        <v>0.1203</v>
      </c>
      <c r="C10" s="18">
        <f t="shared" si="0"/>
        <v>339.12569999999999</v>
      </c>
      <c r="D10" s="18">
        <v>0.19369</v>
      </c>
      <c r="F10" s="1">
        <v>0.1203</v>
      </c>
      <c r="G10" s="18">
        <f t="shared" si="1"/>
        <v>336.96030000000002</v>
      </c>
      <c r="H10" s="18">
        <v>0.30741000000000002</v>
      </c>
      <c r="I10" s="1"/>
      <c r="J10" s="24">
        <v>0.1203</v>
      </c>
      <c r="K10" s="23">
        <f t="shared" si="2"/>
        <v>336.35880000000003</v>
      </c>
      <c r="L10" s="23">
        <v>0.46133999999999997</v>
      </c>
    </row>
    <row r="11" spans="2:12" x14ac:dyDescent="0.25">
      <c r="B11" s="1">
        <v>0.15029999999999999</v>
      </c>
      <c r="C11" s="18">
        <f t="shared" si="0"/>
        <v>423.69569999999999</v>
      </c>
      <c r="D11" s="18">
        <v>0.24479000000000001</v>
      </c>
      <c r="F11" s="1">
        <v>0.15029999999999999</v>
      </c>
      <c r="G11" s="18">
        <f t="shared" si="1"/>
        <v>420.99029999999999</v>
      </c>
      <c r="H11" s="18">
        <v>0.39026</v>
      </c>
      <c r="I11" s="1"/>
      <c r="J11" s="24">
        <v>0.15029999999999999</v>
      </c>
      <c r="K11" s="23">
        <f t="shared" si="2"/>
        <v>420.23879999999997</v>
      </c>
      <c r="L11" s="23">
        <v>0.58879999999999999</v>
      </c>
    </row>
    <row r="12" spans="2:12" x14ac:dyDescent="0.25">
      <c r="B12" s="1">
        <v>0.18029999999999999</v>
      </c>
      <c r="C12" s="18">
        <f t="shared" si="0"/>
        <v>508.26569999999998</v>
      </c>
      <c r="D12" s="18">
        <v>0.29708000000000001</v>
      </c>
      <c r="F12" s="1">
        <v>0.18029999999999999</v>
      </c>
      <c r="G12" s="18">
        <f t="shared" si="1"/>
        <v>505.02029999999996</v>
      </c>
      <c r="H12" s="18">
        <v>0.47582999999999998</v>
      </c>
      <c r="I12" s="1"/>
      <c r="J12" s="24">
        <v>0.18029999999999999</v>
      </c>
      <c r="K12" s="23">
        <f t="shared" si="2"/>
        <v>504.11879999999996</v>
      </c>
      <c r="L12" s="23">
        <v>0.72187000000000001</v>
      </c>
    </row>
    <row r="13" spans="2:12" x14ac:dyDescent="0.25">
      <c r="B13" s="1">
        <v>0.21029999999999999</v>
      </c>
      <c r="C13" s="18">
        <f t="shared" si="0"/>
        <v>592.83569999999997</v>
      </c>
      <c r="D13" s="18">
        <v>0.35060999999999998</v>
      </c>
      <c r="F13" s="1">
        <v>0.21029999999999999</v>
      </c>
      <c r="G13" s="18">
        <f t="shared" si="1"/>
        <v>589.05029999999999</v>
      </c>
      <c r="H13" s="18">
        <v>0.56425000000000003</v>
      </c>
      <c r="I13" s="1"/>
      <c r="J13" s="24">
        <v>0.21029999999999999</v>
      </c>
      <c r="K13" s="23">
        <f t="shared" si="2"/>
        <v>587.99879999999996</v>
      </c>
      <c r="L13" s="23">
        <v>0.86092999999999997</v>
      </c>
    </row>
    <row r="14" spans="2:12" x14ac:dyDescent="0.25">
      <c r="B14" s="1">
        <v>0.24030000000000001</v>
      </c>
      <c r="C14" s="18">
        <f t="shared" si="0"/>
        <v>677.40570000000002</v>
      </c>
      <c r="D14" s="18">
        <v>0.40543000000000001</v>
      </c>
      <c r="F14" s="1">
        <v>0.24030000000000001</v>
      </c>
      <c r="G14" s="18">
        <f t="shared" si="1"/>
        <v>673.08030000000008</v>
      </c>
      <c r="H14" s="18">
        <v>0.65568000000000004</v>
      </c>
      <c r="I14" s="1"/>
      <c r="J14" s="24">
        <v>0.24030000000000001</v>
      </c>
      <c r="K14" s="23">
        <f t="shared" si="2"/>
        <v>671.87880000000007</v>
      </c>
      <c r="L14" s="23">
        <v>1.0064</v>
      </c>
    </row>
    <row r="15" spans="2:12" x14ac:dyDescent="0.25">
      <c r="B15" s="1">
        <v>0.27029999999999998</v>
      </c>
      <c r="C15" s="18">
        <f t="shared" si="0"/>
        <v>761.97569999999996</v>
      </c>
      <c r="D15" s="18">
        <v>0.46159</v>
      </c>
      <c r="F15" s="1">
        <v>0.27029999999999998</v>
      </c>
      <c r="G15" s="18">
        <f t="shared" si="1"/>
        <v>757.11029999999994</v>
      </c>
      <c r="H15" s="18">
        <v>0.75026999999999999</v>
      </c>
      <c r="I15" s="1"/>
      <c r="J15" s="24">
        <v>0.27029999999999998</v>
      </c>
      <c r="K15" s="23">
        <f t="shared" si="2"/>
        <v>755.75879999999995</v>
      </c>
      <c r="L15" s="23">
        <v>1.1588000000000001</v>
      </c>
    </row>
    <row r="16" spans="2:12" x14ac:dyDescent="0.25">
      <c r="B16" s="1">
        <v>0.30030000000000001</v>
      </c>
      <c r="C16" s="18">
        <f t="shared" si="0"/>
        <v>846.54570000000001</v>
      </c>
      <c r="D16" s="18">
        <v>0.51912999999999998</v>
      </c>
      <c r="F16" s="1">
        <v>0.30030000000000001</v>
      </c>
      <c r="G16" s="18">
        <f t="shared" si="1"/>
        <v>841.14030000000002</v>
      </c>
      <c r="H16" s="18">
        <v>0.84819</v>
      </c>
      <c r="I16" s="1"/>
      <c r="J16" s="24">
        <v>0.30030000000000001</v>
      </c>
      <c r="K16" s="23">
        <f t="shared" si="2"/>
        <v>839.63880000000006</v>
      </c>
      <c r="L16" s="23">
        <v>1.3185</v>
      </c>
    </row>
    <row r="17" spans="2:12" x14ac:dyDescent="0.25">
      <c r="B17" s="1">
        <v>0.33029999999999998</v>
      </c>
      <c r="C17" s="18">
        <f t="shared" si="0"/>
        <v>931.11569999999995</v>
      </c>
      <c r="D17" s="18">
        <v>0.57809999999999995</v>
      </c>
      <c r="F17" s="1">
        <v>0.33029999999999998</v>
      </c>
      <c r="G17" s="18">
        <f t="shared" si="1"/>
        <v>925.1703</v>
      </c>
      <c r="H17" s="18">
        <v>0.94962999999999997</v>
      </c>
      <c r="I17" s="1"/>
      <c r="J17" s="24">
        <v>0.33029999999999998</v>
      </c>
      <c r="K17" s="23">
        <f t="shared" si="2"/>
        <v>923.51879999999994</v>
      </c>
      <c r="L17" s="23">
        <v>1.4862</v>
      </c>
    </row>
    <row r="18" spans="2:12" x14ac:dyDescent="0.25">
      <c r="B18" s="1">
        <v>0.36030000000000001</v>
      </c>
      <c r="C18" s="18">
        <f t="shared" si="0"/>
        <v>1015.6857</v>
      </c>
      <c r="D18" s="18">
        <v>0.63856999999999997</v>
      </c>
      <c r="F18" s="1">
        <v>0.36030000000000001</v>
      </c>
      <c r="G18" s="18">
        <f t="shared" si="1"/>
        <v>1009.2003</v>
      </c>
      <c r="H18" s="18">
        <v>1.0548</v>
      </c>
      <c r="I18" s="1"/>
      <c r="J18" s="24">
        <v>0.36030000000000001</v>
      </c>
      <c r="K18" s="23">
        <f t="shared" si="2"/>
        <v>1007.3988000000001</v>
      </c>
      <c r="L18" s="23">
        <v>1.6625000000000001</v>
      </c>
    </row>
    <row r="19" spans="2:12" x14ac:dyDescent="0.25">
      <c r="B19" s="1">
        <v>0.39029999999999998</v>
      </c>
      <c r="C19" s="18">
        <f t="shared" si="0"/>
        <v>1100.2556999999999</v>
      </c>
      <c r="D19" s="18">
        <v>0.7006</v>
      </c>
      <c r="F19" s="1">
        <v>0.39029999999999998</v>
      </c>
      <c r="G19" s="18">
        <f t="shared" si="1"/>
        <v>1093.2302999999999</v>
      </c>
      <c r="H19" s="18">
        <v>1.1637999999999999</v>
      </c>
      <c r="I19" s="1"/>
      <c r="J19" s="24">
        <v>0.39029999999999998</v>
      </c>
      <c r="K19" s="23">
        <f t="shared" si="2"/>
        <v>1091.2788</v>
      </c>
      <c r="L19" s="23">
        <v>1.8479000000000001</v>
      </c>
    </row>
    <row r="20" spans="2:12" x14ac:dyDescent="0.25">
      <c r="B20" s="1">
        <v>0.42030000000000001</v>
      </c>
      <c r="C20" s="18">
        <f t="shared" si="0"/>
        <v>1184.8257000000001</v>
      </c>
      <c r="D20" s="18">
        <v>0.76424000000000003</v>
      </c>
      <c r="F20" s="1">
        <v>0.42030000000000001</v>
      </c>
      <c r="G20" s="18">
        <f t="shared" si="1"/>
        <v>1177.2602999999999</v>
      </c>
      <c r="H20" s="18">
        <v>1.2769999999999999</v>
      </c>
      <c r="I20" s="1"/>
      <c r="J20" s="24">
        <v>0.42030000000000001</v>
      </c>
      <c r="K20" s="23">
        <f t="shared" si="2"/>
        <v>1175.1587999999999</v>
      </c>
      <c r="L20" s="23">
        <v>2.0432999999999999</v>
      </c>
    </row>
    <row r="21" spans="2:12" x14ac:dyDescent="0.25">
      <c r="B21" s="1">
        <v>0.45029999999999998</v>
      </c>
      <c r="C21" s="18">
        <f t="shared" si="0"/>
        <v>1269.3957</v>
      </c>
      <c r="D21" s="18">
        <v>0.82955999999999996</v>
      </c>
      <c r="F21" s="1">
        <v>0.45029999999999998</v>
      </c>
      <c r="G21" s="18">
        <f t="shared" si="1"/>
        <v>1261.2902999999999</v>
      </c>
      <c r="H21" s="18">
        <v>1.3946000000000001</v>
      </c>
      <c r="I21" s="1"/>
      <c r="J21" s="24">
        <v>0.45029999999999998</v>
      </c>
      <c r="K21" s="23">
        <f t="shared" si="2"/>
        <v>1259.0388</v>
      </c>
      <c r="L21" s="23">
        <v>2.2496</v>
      </c>
    </row>
    <row r="22" spans="2:12" x14ac:dyDescent="0.25">
      <c r="B22" s="1">
        <v>0.4803</v>
      </c>
      <c r="C22" s="18">
        <f t="shared" si="0"/>
        <v>1353.9657</v>
      </c>
      <c r="D22" s="18">
        <v>0.89661999999999997</v>
      </c>
      <c r="F22" s="1">
        <v>0.4803</v>
      </c>
      <c r="G22" s="18">
        <f t="shared" si="1"/>
        <v>1345.3203000000001</v>
      </c>
      <c r="H22" s="18">
        <v>1.5168999999999999</v>
      </c>
      <c r="I22" s="1"/>
      <c r="J22" s="24">
        <v>0.4803</v>
      </c>
      <c r="K22" s="23">
        <f t="shared" si="2"/>
        <v>1342.9187999999999</v>
      </c>
      <c r="L22" s="23">
        <v>2.4674999999999998</v>
      </c>
    </row>
    <row r="23" spans="2:12" x14ac:dyDescent="0.25">
      <c r="B23" s="1">
        <v>0.51029999999999998</v>
      </c>
      <c r="C23" s="18">
        <f t="shared" si="0"/>
        <v>1438.5356999999999</v>
      </c>
      <c r="D23" s="18">
        <v>0.96550999999999998</v>
      </c>
      <c r="F23" s="1">
        <v>0.51029999999999998</v>
      </c>
      <c r="G23" s="18">
        <f t="shared" si="1"/>
        <v>1429.3502999999998</v>
      </c>
      <c r="H23" s="18">
        <v>1.6440999999999999</v>
      </c>
      <c r="I23" s="1"/>
      <c r="J23" s="24">
        <v>0.51029999999999998</v>
      </c>
      <c r="K23" s="23">
        <f t="shared" si="2"/>
        <v>1426.7988</v>
      </c>
      <c r="L23" s="23">
        <v>2.6983000000000001</v>
      </c>
    </row>
    <row r="24" spans="2:12" x14ac:dyDescent="0.25">
      <c r="B24" s="1">
        <v>0.5403</v>
      </c>
      <c r="C24" s="18">
        <f t="shared" si="0"/>
        <v>1523.1057000000001</v>
      </c>
      <c r="D24" s="18">
        <v>1.0363</v>
      </c>
      <c r="F24" s="1">
        <v>0.5403</v>
      </c>
      <c r="G24" s="18">
        <f t="shared" si="1"/>
        <v>1513.3803</v>
      </c>
      <c r="H24" s="18">
        <v>1.7765</v>
      </c>
      <c r="I24" s="1"/>
      <c r="J24" s="24">
        <v>0.5403</v>
      </c>
      <c r="K24" s="23">
        <f t="shared" si="2"/>
        <v>1510.6787999999999</v>
      </c>
      <c r="L24" s="23">
        <v>2.9430000000000001</v>
      </c>
    </row>
    <row r="25" spans="2:12" x14ac:dyDescent="0.25">
      <c r="B25" s="1">
        <v>0.57030000000000003</v>
      </c>
      <c r="C25" s="18">
        <f t="shared" si="0"/>
        <v>1607.6757</v>
      </c>
      <c r="D25" s="18">
        <v>1.1091</v>
      </c>
      <c r="F25" s="1">
        <v>0.57030000000000003</v>
      </c>
      <c r="G25" s="18">
        <f t="shared" si="1"/>
        <v>1597.4103</v>
      </c>
      <c r="H25" s="18">
        <v>1.9145000000000001</v>
      </c>
      <c r="I25" s="1"/>
      <c r="J25" s="24">
        <v>0.57030000000000003</v>
      </c>
      <c r="K25" s="23">
        <f t="shared" si="2"/>
        <v>1594.5588</v>
      </c>
      <c r="L25" s="23">
        <v>3.2029000000000001</v>
      </c>
    </row>
    <row r="26" spans="2:12" x14ac:dyDescent="0.25">
      <c r="B26" s="1">
        <v>0.60029999999999994</v>
      </c>
      <c r="C26" s="18">
        <f t="shared" si="0"/>
        <v>1692.2456999999999</v>
      </c>
      <c r="D26" s="18">
        <v>1.1839</v>
      </c>
      <c r="F26" s="1">
        <v>0.60029999999999994</v>
      </c>
      <c r="G26" s="18">
        <f t="shared" si="1"/>
        <v>1681.4402999999998</v>
      </c>
      <c r="H26" s="18">
        <v>2.0585</v>
      </c>
      <c r="I26" s="1"/>
      <c r="J26" s="24">
        <v>0.60029999999999994</v>
      </c>
      <c r="K26" s="23">
        <f t="shared" si="2"/>
        <v>1678.4387999999999</v>
      </c>
      <c r="L26" s="23">
        <v>3.4794999999999998</v>
      </c>
    </row>
    <row r="27" spans="2:12" x14ac:dyDescent="0.25">
      <c r="B27" s="1">
        <v>0.63029999999999997</v>
      </c>
      <c r="C27" s="18">
        <f t="shared" si="0"/>
        <v>1776.8156999999999</v>
      </c>
      <c r="D27" s="18">
        <v>1.2608999999999999</v>
      </c>
      <c r="F27" s="1">
        <v>0.63029999999999997</v>
      </c>
      <c r="G27" s="18">
        <f t="shared" si="1"/>
        <v>1765.4703</v>
      </c>
      <c r="H27" s="18">
        <v>2.2088000000000001</v>
      </c>
      <c r="I27" s="1"/>
      <c r="J27" s="24">
        <v>0.63029999999999997</v>
      </c>
      <c r="K27" s="23">
        <f t="shared" si="2"/>
        <v>1762.3188</v>
      </c>
      <c r="L27" s="23">
        <v>3.7746</v>
      </c>
    </row>
    <row r="28" spans="2:12" x14ac:dyDescent="0.25">
      <c r="B28" s="1">
        <v>0.6603</v>
      </c>
      <c r="C28" s="18">
        <f t="shared" si="0"/>
        <v>1861.3857</v>
      </c>
      <c r="D28" s="18">
        <v>1.3401000000000001</v>
      </c>
      <c r="F28" s="1">
        <v>0.6603</v>
      </c>
      <c r="G28" s="18">
        <f t="shared" si="1"/>
        <v>1849.5002999999999</v>
      </c>
      <c r="H28" s="18">
        <v>2.3658999999999999</v>
      </c>
      <c r="I28" s="1"/>
      <c r="J28" s="24">
        <v>0.6603</v>
      </c>
      <c r="K28" s="23">
        <f t="shared" si="2"/>
        <v>1846.1987999999999</v>
      </c>
      <c r="L28" s="23">
        <v>4.09</v>
      </c>
    </row>
    <row r="29" spans="2:12" x14ac:dyDescent="0.25">
      <c r="B29" s="1">
        <v>0.69030000000000002</v>
      </c>
      <c r="C29" s="18">
        <f t="shared" si="0"/>
        <v>1945.9557</v>
      </c>
      <c r="D29" s="18">
        <v>1.4217</v>
      </c>
      <c r="F29" s="1">
        <v>0.69030000000000002</v>
      </c>
      <c r="G29" s="18">
        <f t="shared" si="1"/>
        <v>1933.5303000000001</v>
      </c>
      <c r="H29" s="18">
        <v>2.5301999999999998</v>
      </c>
      <c r="I29" s="1"/>
      <c r="J29" s="24">
        <v>0.69030000000000002</v>
      </c>
      <c r="K29" s="23">
        <f t="shared" si="2"/>
        <v>1930.0788</v>
      </c>
      <c r="L29" s="23">
        <v>4.4278000000000004</v>
      </c>
    </row>
    <row r="30" spans="2:12" x14ac:dyDescent="0.25">
      <c r="B30" s="1">
        <v>0.72030000000000005</v>
      </c>
      <c r="C30" s="18">
        <f t="shared" si="0"/>
        <v>2030.5257000000001</v>
      </c>
      <c r="D30" s="18">
        <v>1.5058</v>
      </c>
      <c r="F30" s="1">
        <v>0.72030000000000005</v>
      </c>
      <c r="G30" s="18">
        <f t="shared" si="1"/>
        <v>2017.5603000000001</v>
      </c>
      <c r="H30" s="18">
        <v>2.7023000000000001</v>
      </c>
      <c r="I30" s="1"/>
      <c r="J30" s="24">
        <v>0.72030000000000005</v>
      </c>
      <c r="K30" s="23">
        <f t="shared" si="2"/>
        <v>2013.9588000000001</v>
      </c>
      <c r="L30" s="23">
        <v>4.7907000000000002</v>
      </c>
    </row>
    <row r="31" spans="2:12" x14ac:dyDescent="0.25">
      <c r="B31" s="1">
        <v>0.75029999999999997</v>
      </c>
      <c r="C31" s="18">
        <f t="shared" si="0"/>
        <v>2115.0956999999999</v>
      </c>
      <c r="D31" s="18">
        <v>1.5924</v>
      </c>
      <c r="F31" s="1">
        <v>0.75029999999999997</v>
      </c>
      <c r="G31" s="18">
        <f t="shared" si="1"/>
        <v>2101.5902999999998</v>
      </c>
      <c r="H31" s="18">
        <v>2.8826999999999998</v>
      </c>
      <c r="I31" s="1"/>
      <c r="J31" s="24">
        <v>0.75029999999999997</v>
      </c>
      <c r="K31" s="23">
        <f t="shared" si="2"/>
        <v>2097.8388</v>
      </c>
      <c r="L31" s="23">
        <v>5.1814</v>
      </c>
    </row>
    <row r="32" spans="2:12" x14ac:dyDescent="0.25">
      <c r="B32" s="1">
        <v>0.78029999999999999</v>
      </c>
      <c r="C32" s="18">
        <f t="shared" si="0"/>
        <v>2199.6657</v>
      </c>
      <c r="D32" s="18">
        <v>1.6818</v>
      </c>
      <c r="F32" s="1">
        <v>0.78029999999999999</v>
      </c>
      <c r="G32" s="18">
        <f t="shared" si="1"/>
        <v>2185.6203</v>
      </c>
      <c r="H32" s="18">
        <v>3.0720999999999998</v>
      </c>
      <c r="I32" s="1"/>
      <c r="J32" s="24">
        <v>0.78029999999999999</v>
      </c>
      <c r="K32" s="23">
        <f t="shared" si="2"/>
        <v>2181.7188000000001</v>
      </c>
      <c r="L32" s="23">
        <v>5.6033999999999997</v>
      </c>
    </row>
    <row r="33" spans="2:12" x14ac:dyDescent="0.25">
      <c r="B33" s="1">
        <v>0.81030000000000002</v>
      </c>
      <c r="C33" s="18">
        <f t="shared" si="0"/>
        <v>2284.2357000000002</v>
      </c>
      <c r="D33" s="18">
        <v>1.774</v>
      </c>
      <c r="F33" s="1">
        <v>0.81030000000000002</v>
      </c>
      <c r="G33" s="18">
        <f t="shared" si="1"/>
        <v>2269.6503000000002</v>
      </c>
      <c r="H33" s="18">
        <v>3.2711000000000001</v>
      </c>
      <c r="I33" s="1"/>
      <c r="J33" s="24">
        <v>0.81030000000000002</v>
      </c>
      <c r="K33" s="23">
        <f t="shared" si="2"/>
        <v>2265.5988000000002</v>
      </c>
      <c r="L33" s="23">
        <v>6.0606</v>
      </c>
    </row>
    <row r="34" spans="2:12" x14ac:dyDescent="0.25">
      <c r="B34" s="1">
        <v>0.84030000000000005</v>
      </c>
      <c r="C34" s="18">
        <f t="shared" si="0"/>
        <v>2368.8057000000003</v>
      </c>
      <c r="D34" s="18">
        <v>1.8691</v>
      </c>
      <c r="F34" s="1">
        <v>0.84030000000000005</v>
      </c>
      <c r="G34" s="18">
        <f t="shared" si="1"/>
        <v>2353.6803</v>
      </c>
      <c r="H34" s="18">
        <v>3.4805000000000001</v>
      </c>
      <c r="I34" s="1"/>
      <c r="J34" s="24">
        <v>0.84030000000000005</v>
      </c>
      <c r="K34" s="23">
        <f t="shared" si="2"/>
        <v>2349.4788000000003</v>
      </c>
      <c r="L34" s="23">
        <v>6.5575000000000001</v>
      </c>
    </row>
    <row r="35" spans="2:12" x14ac:dyDescent="0.25">
      <c r="B35" s="1">
        <v>0.87029999999999996</v>
      </c>
      <c r="C35" s="18">
        <f t="shared" si="0"/>
        <v>2453.3757000000001</v>
      </c>
      <c r="D35" s="18">
        <v>1.9674</v>
      </c>
      <c r="F35" s="1">
        <v>0.87029999999999996</v>
      </c>
      <c r="G35" s="18">
        <f t="shared" si="1"/>
        <v>2437.7102999999997</v>
      </c>
      <c r="H35" s="18">
        <v>3.7012</v>
      </c>
      <c r="I35" s="1"/>
      <c r="J35" s="24">
        <v>0.87029999999999996</v>
      </c>
      <c r="K35" s="23">
        <f t="shared" si="2"/>
        <v>2433.3588</v>
      </c>
      <c r="L35" s="23">
        <v>7.0997000000000003</v>
      </c>
    </row>
    <row r="36" spans="2:12" x14ac:dyDescent="0.25">
      <c r="B36" s="1">
        <v>0.90029999999999999</v>
      </c>
      <c r="C36" s="18">
        <f t="shared" si="0"/>
        <v>2537.9456999999998</v>
      </c>
      <c r="D36" s="18">
        <v>2.0689000000000002</v>
      </c>
      <c r="F36" s="1">
        <v>0.90029999999999999</v>
      </c>
      <c r="G36" s="18">
        <f t="shared" si="1"/>
        <v>2521.7402999999999</v>
      </c>
      <c r="H36" s="18">
        <v>3.9340999999999999</v>
      </c>
      <c r="I36" s="1"/>
      <c r="J36" s="24">
        <v>0.90029999999999999</v>
      </c>
      <c r="K36" s="23">
        <f t="shared" si="2"/>
        <v>2517.2388000000001</v>
      </c>
      <c r="L36" s="23">
        <v>7.6935000000000002</v>
      </c>
    </row>
    <row r="37" spans="2:12" x14ac:dyDescent="0.25">
      <c r="B37" s="1">
        <v>0.93030000000000002</v>
      </c>
      <c r="C37" s="18">
        <f t="shared" si="0"/>
        <v>2622.5156999999999</v>
      </c>
      <c r="D37" s="18">
        <v>2.1739000000000002</v>
      </c>
      <c r="F37" s="1">
        <v>0.93030000000000002</v>
      </c>
      <c r="G37" s="18">
        <f t="shared" si="1"/>
        <v>2605.7703000000001</v>
      </c>
      <c r="H37" s="18">
        <v>4.1802000000000001</v>
      </c>
      <c r="I37" s="1"/>
      <c r="J37" s="24">
        <v>0.93030000000000002</v>
      </c>
      <c r="K37" s="23">
        <f t="shared" si="2"/>
        <v>2601.1188000000002</v>
      </c>
      <c r="L37" s="23">
        <v>8.3468</v>
      </c>
    </row>
    <row r="38" spans="2:12" x14ac:dyDescent="0.25">
      <c r="B38" s="1">
        <v>0.96030000000000004</v>
      </c>
      <c r="C38" s="18">
        <f t="shared" si="0"/>
        <v>2707.0857000000001</v>
      </c>
      <c r="D38" s="18">
        <v>2.2825000000000002</v>
      </c>
      <c r="F38" s="1">
        <v>0.96030000000000004</v>
      </c>
      <c r="G38" s="18">
        <f t="shared" si="1"/>
        <v>2689.8003000000003</v>
      </c>
      <c r="H38" s="18">
        <v>4.4408000000000003</v>
      </c>
      <c r="I38" s="1"/>
      <c r="J38" s="24">
        <v>0.96030000000000004</v>
      </c>
      <c r="K38" s="23">
        <f t="shared" si="2"/>
        <v>2684.9988000000003</v>
      </c>
      <c r="L38" s="23">
        <v>9.0690000000000008</v>
      </c>
    </row>
    <row r="39" spans="2:12" x14ac:dyDescent="0.25">
      <c r="B39" s="1">
        <v>0.98014999999999997</v>
      </c>
      <c r="C39" s="18">
        <f t="shared" si="0"/>
        <v>2763.0428499999998</v>
      </c>
      <c r="D39" s="18">
        <v>2.3565999999999998</v>
      </c>
      <c r="F39" s="1">
        <v>0.98014999999999997</v>
      </c>
      <c r="G39" s="18">
        <f t="shared" si="1"/>
        <v>2745.4001499999999</v>
      </c>
      <c r="H39" s="18">
        <v>4.6218000000000004</v>
      </c>
      <c r="I39" s="1"/>
      <c r="J39" s="24">
        <v>0.98014999999999997</v>
      </c>
      <c r="K39" s="23">
        <f t="shared" si="2"/>
        <v>2740.4993999999997</v>
      </c>
      <c r="L39" s="23">
        <v>9.6288999999999998</v>
      </c>
    </row>
    <row r="40" spans="2:12" x14ac:dyDescent="0.25">
      <c r="B40" s="27">
        <v>0.99007999999999996</v>
      </c>
      <c r="C40" s="28">
        <f t="shared" si="0"/>
        <v>2791.0355199999999</v>
      </c>
      <c r="D40" s="28">
        <v>2.3950999999999998</v>
      </c>
      <c r="F40" s="17">
        <v>1</v>
      </c>
      <c r="G40" s="19">
        <f t="shared" si="1"/>
        <v>2801</v>
      </c>
      <c r="H40" s="19">
        <v>4.9538000000000002</v>
      </c>
      <c r="I40" s="1"/>
      <c r="J40" s="25">
        <v>1</v>
      </c>
      <c r="K40" s="26">
        <f t="shared" si="2"/>
        <v>2796</v>
      </c>
      <c r="L40" s="26">
        <v>10.978</v>
      </c>
    </row>
    <row r="41" spans="2:12" x14ac:dyDescent="0.25">
      <c r="B41" s="27">
        <v>0.99355000000000004</v>
      </c>
      <c r="C41" s="28">
        <f t="shared" si="0"/>
        <v>2800.81745</v>
      </c>
      <c r="D41" s="27">
        <v>2.4129999999999998</v>
      </c>
    </row>
    <row r="42" spans="2:12" x14ac:dyDescent="0.25">
      <c r="B42" s="27">
        <v>0.99702000000000002</v>
      </c>
      <c r="C42" s="28">
        <f t="shared" ref="C42:C43" si="3">B42*$C$4</f>
        <v>2810.5993800000001</v>
      </c>
      <c r="D42" s="27">
        <v>2.4586000000000001</v>
      </c>
    </row>
    <row r="43" spans="2:12" x14ac:dyDescent="0.25">
      <c r="B43" s="17">
        <v>1</v>
      </c>
      <c r="C43" s="19">
        <f t="shared" si="3"/>
        <v>2819</v>
      </c>
      <c r="D43" s="17">
        <v>3.1242999999999999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77FE-5D22-4EE0-8DAD-344CA203E897}">
  <dimension ref="B2:L57"/>
  <sheetViews>
    <sheetView zoomScaleNormal="100" workbookViewId="0">
      <selection activeCell="B3" sqref="B3:J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55</v>
      </c>
    </row>
    <row r="3" spans="2:12" ht="18" x14ac:dyDescent="0.25">
      <c r="B3" s="15" t="s">
        <v>112</v>
      </c>
      <c r="F3" s="15" t="s">
        <v>113</v>
      </c>
      <c r="J3" s="15" t="s">
        <v>114</v>
      </c>
      <c r="K3" s="24"/>
    </row>
    <row r="4" spans="2:12" x14ac:dyDescent="0.25">
      <c r="B4" s="15" t="s">
        <v>46</v>
      </c>
      <c r="C4" s="8">
        <v>3192</v>
      </c>
      <c r="D4" s="7" t="s">
        <v>15</v>
      </c>
      <c r="F4" s="15" t="s">
        <v>46</v>
      </c>
      <c r="G4" s="8">
        <v>3171</v>
      </c>
      <c r="H4" s="20" t="s">
        <v>15</v>
      </c>
      <c r="J4" s="15" t="s">
        <v>46</v>
      </c>
      <c r="K4" s="30">
        <v>2966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s="18" customFormat="1" x14ac:dyDescent="0.25">
      <c r="B7" s="18">
        <v>0.02</v>
      </c>
      <c r="C7" s="18">
        <f t="shared" ref="C7:C41" si="0">B7*$C$4</f>
        <v>63.84</v>
      </c>
      <c r="D7" s="18">
        <v>3.5027000000000003E-2</v>
      </c>
      <c r="F7" s="18">
        <v>0.02</v>
      </c>
      <c r="G7" s="18">
        <f t="shared" ref="G7:G40" si="1">F7*$G$4</f>
        <v>63.42</v>
      </c>
      <c r="H7" s="18">
        <v>5.4896E-2</v>
      </c>
      <c r="J7" s="22">
        <v>0.02</v>
      </c>
      <c r="K7" s="23">
        <f>J7*$K$4</f>
        <v>59.32</v>
      </c>
      <c r="L7" s="22">
        <v>7.6398999999999995E-2</v>
      </c>
    </row>
    <row r="8" spans="2:12" x14ac:dyDescent="0.25">
      <c r="B8" s="14">
        <v>0.04</v>
      </c>
      <c r="C8" s="18">
        <f t="shared" si="0"/>
        <v>127.68</v>
      </c>
      <c r="D8" s="14">
        <v>7.0640999999999995E-2</v>
      </c>
      <c r="F8" s="14">
        <v>0.04</v>
      </c>
      <c r="G8" s="18">
        <f t="shared" si="1"/>
        <v>126.84</v>
      </c>
      <c r="H8" s="18">
        <v>0.11105</v>
      </c>
      <c r="I8" s="1"/>
      <c r="J8" s="22">
        <v>0.04</v>
      </c>
      <c r="K8" s="23">
        <f t="shared" ref="K8:K56" si="2">J8*$K$4</f>
        <v>118.64</v>
      </c>
      <c r="L8" s="23">
        <v>0.15497</v>
      </c>
    </row>
    <row r="9" spans="2:12" x14ac:dyDescent="0.25">
      <c r="B9" s="14">
        <v>0.06</v>
      </c>
      <c r="C9" s="18">
        <f t="shared" si="0"/>
        <v>191.51999999999998</v>
      </c>
      <c r="D9" s="18">
        <v>0.10686</v>
      </c>
      <c r="F9" s="14">
        <v>0.06</v>
      </c>
      <c r="G9" s="18">
        <f t="shared" si="1"/>
        <v>190.26</v>
      </c>
      <c r="H9" s="18">
        <v>0.16852</v>
      </c>
      <c r="I9" s="1"/>
      <c r="J9" s="22">
        <v>0.06</v>
      </c>
      <c r="K9" s="23">
        <f t="shared" si="2"/>
        <v>177.95999999999998</v>
      </c>
      <c r="L9" s="23">
        <v>0.23580000000000001</v>
      </c>
    </row>
    <row r="10" spans="2:12" x14ac:dyDescent="0.25">
      <c r="B10" s="14">
        <v>0.08</v>
      </c>
      <c r="C10" s="18">
        <f t="shared" si="0"/>
        <v>255.36</v>
      </c>
      <c r="D10" s="18">
        <v>0.14369000000000001</v>
      </c>
      <c r="F10" s="14">
        <v>0.08</v>
      </c>
      <c r="G10" s="18">
        <f t="shared" si="1"/>
        <v>253.68</v>
      </c>
      <c r="H10" s="18">
        <v>0.22733999999999999</v>
      </c>
      <c r="I10" s="1"/>
      <c r="J10" s="22">
        <v>0.08</v>
      </c>
      <c r="K10" s="23">
        <f t="shared" si="2"/>
        <v>237.28</v>
      </c>
      <c r="L10" s="23">
        <v>0.31899</v>
      </c>
    </row>
    <row r="11" spans="2:12" x14ac:dyDescent="0.25">
      <c r="B11" s="1">
        <v>0.1</v>
      </c>
      <c r="C11" s="18">
        <f t="shared" si="0"/>
        <v>319.20000000000005</v>
      </c>
      <c r="D11" s="18">
        <v>0.18115999999999999</v>
      </c>
      <c r="F11" s="1">
        <v>0.1</v>
      </c>
      <c r="G11" s="18">
        <f t="shared" si="1"/>
        <v>317.10000000000002</v>
      </c>
      <c r="H11" s="18">
        <v>0.28755999999999998</v>
      </c>
      <c r="I11" s="1"/>
      <c r="J11" s="24">
        <v>0.1</v>
      </c>
      <c r="K11" s="23">
        <f t="shared" si="2"/>
        <v>296.60000000000002</v>
      </c>
      <c r="L11" s="23">
        <v>0.40466000000000002</v>
      </c>
    </row>
    <row r="12" spans="2:12" x14ac:dyDescent="0.25">
      <c r="B12" s="1">
        <v>0.12</v>
      </c>
      <c r="C12" s="18">
        <f t="shared" si="0"/>
        <v>383.03999999999996</v>
      </c>
      <c r="D12" s="18">
        <v>0.21928</v>
      </c>
      <c r="F12" s="1">
        <v>0.12</v>
      </c>
      <c r="G12" s="18">
        <f t="shared" si="1"/>
        <v>380.52</v>
      </c>
      <c r="H12" s="18">
        <v>0.34923999999999999</v>
      </c>
      <c r="I12" s="1"/>
      <c r="J12" s="24">
        <v>0.12</v>
      </c>
      <c r="K12" s="23">
        <f t="shared" si="2"/>
        <v>355.91999999999996</v>
      </c>
      <c r="L12" s="23">
        <v>0.49291000000000001</v>
      </c>
    </row>
    <row r="13" spans="2:12" x14ac:dyDescent="0.25">
      <c r="B13" s="1">
        <v>0.14000000000000001</v>
      </c>
      <c r="C13" s="18">
        <f t="shared" si="0"/>
        <v>446.88000000000005</v>
      </c>
      <c r="D13" s="18">
        <v>0.25807000000000002</v>
      </c>
      <c r="F13" s="1">
        <v>0.14000000000000001</v>
      </c>
      <c r="G13" s="18">
        <f t="shared" si="1"/>
        <v>443.94000000000005</v>
      </c>
      <c r="H13" s="18">
        <v>0.41243000000000002</v>
      </c>
      <c r="I13" s="1"/>
      <c r="J13" s="24">
        <v>0.14000000000000001</v>
      </c>
      <c r="K13" s="23">
        <f t="shared" si="2"/>
        <v>415.24000000000007</v>
      </c>
      <c r="L13" s="23">
        <v>0.58386000000000005</v>
      </c>
    </row>
    <row r="14" spans="2:12" x14ac:dyDescent="0.25">
      <c r="B14" s="1">
        <v>0.16</v>
      </c>
      <c r="C14" s="18">
        <f t="shared" si="0"/>
        <v>510.72</v>
      </c>
      <c r="D14" s="18">
        <v>0.29754000000000003</v>
      </c>
      <c r="F14" s="1">
        <v>0.16</v>
      </c>
      <c r="G14" s="18">
        <f t="shared" si="1"/>
        <v>507.36</v>
      </c>
      <c r="H14" s="18">
        <v>0.47719</v>
      </c>
      <c r="I14" s="1"/>
      <c r="J14" s="24">
        <v>0.16</v>
      </c>
      <c r="K14" s="23">
        <f t="shared" si="2"/>
        <v>474.56</v>
      </c>
      <c r="L14" s="23">
        <v>0.67764999999999997</v>
      </c>
    </row>
    <row r="15" spans="2:12" x14ac:dyDescent="0.25">
      <c r="B15" s="1">
        <v>0.18</v>
      </c>
      <c r="C15" s="18">
        <f t="shared" si="0"/>
        <v>574.55999999999995</v>
      </c>
      <c r="D15" s="18">
        <v>0.33772000000000002</v>
      </c>
      <c r="F15" s="1">
        <v>0.18</v>
      </c>
      <c r="G15" s="18">
        <f t="shared" si="1"/>
        <v>570.78</v>
      </c>
      <c r="H15" s="18">
        <v>0.54357</v>
      </c>
      <c r="I15" s="1"/>
      <c r="J15" s="24">
        <v>0.18</v>
      </c>
      <c r="K15" s="23">
        <f t="shared" si="2"/>
        <v>533.88</v>
      </c>
      <c r="L15" s="23">
        <v>0.77439999999999998</v>
      </c>
    </row>
    <row r="16" spans="2:12" x14ac:dyDescent="0.25">
      <c r="B16" s="1">
        <v>0.2</v>
      </c>
      <c r="C16" s="18">
        <f t="shared" si="0"/>
        <v>638.40000000000009</v>
      </c>
      <c r="D16" s="18">
        <v>0.37863000000000002</v>
      </c>
      <c r="F16" s="1">
        <v>0.2</v>
      </c>
      <c r="G16" s="18">
        <f t="shared" si="1"/>
        <v>634.20000000000005</v>
      </c>
      <c r="H16" s="18">
        <v>0.61163999999999996</v>
      </c>
      <c r="I16" s="1"/>
      <c r="J16" s="24">
        <v>0.2</v>
      </c>
      <c r="K16" s="23">
        <f t="shared" si="2"/>
        <v>593.20000000000005</v>
      </c>
      <c r="L16" s="23">
        <v>0.87426000000000004</v>
      </c>
    </row>
    <row r="17" spans="2:12" x14ac:dyDescent="0.25">
      <c r="B17" s="1">
        <v>0.22</v>
      </c>
      <c r="C17" s="18">
        <f t="shared" si="0"/>
        <v>702.24</v>
      </c>
      <c r="D17" s="18">
        <v>0.42027999999999999</v>
      </c>
      <c r="F17" s="1">
        <v>0.22</v>
      </c>
      <c r="G17" s="18">
        <f t="shared" si="1"/>
        <v>697.62</v>
      </c>
      <c r="H17" s="18">
        <v>0.68147000000000002</v>
      </c>
      <c r="I17" s="1"/>
      <c r="J17" s="24">
        <v>0.22</v>
      </c>
      <c r="K17" s="23">
        <f t="shared" si="2"/>
        <v>652.52</v>
      </c>
      <c r="L17" s="23">
        <v>0.97738999999999998</v>
      </c>
    </row>
    <row r="18" spans="2:12" x14ac:dyDescent="0.25">
      <c r="B18" s="1">
        <v>0.24</v>
      </c>
      <c r="C18" s="18">
        <f t="shared" si="0"/>
        <v>766.07999999999993</v>
      </c>
      <c r="D18" s="18">
        <v>0.4627</v>
      </c>
      <c r="F18" s="1">
        <v>0.24</v>
      </c>
      <c r="G18" s="18">
        <f t="shared" si="1"/>
        <v>761.04</v>
      </c>
      <c r="H18" s="18">
        <v>0.75312000000000001</v>
      </c>
      <c r="I18" s="1"/>
      <c r="J18" s="24">
        <v>0.24</v>
      </c>
      <c r="K18" s="23">
        <f t="shared" si="2"/>
        <v>711.83999999999992</v>
      </c>
      <c r="L18" s="23">
        <v>1.0839000000000001</v>
      </c>
    </row>
    <row r="19" spans="2:12" x14ac:dyDescent="0.25">
      <c r="B19" s="1">
        <v>0.26</v>
      </c>
      <c r="C19" s="18">
        <f t="shared" si="0"/>
        <v>829.92000000000007</v>
      </c>
      <c r="D19" s="18">
        <v>0.50590999999999997</v>
      </c>
      <c r="F19" s="1">
        <v>0.26</v>
      </c>
      <c r="G19" s="18">
        <f t="shared" si="1"/>
        <v>824.46</v>
      </c>
      <c r="H19" s="18">
        <v>0.82667000000000002</v>
      </c>
      <c r="I19" s="1"/>
      <c r="J19" s="24">
        <v>0.26</v>
      </c>
      <c r="K19" s="23">
        <f t="shared" si="2"/>
        <v>771.16000000000008</v>
      </c>
      <c r="L19" s="23">
        <v>1.1940999999999999</v>
      </c>
    </row>
    <row r="20" spans="2:12" x14ac:dyDescent="0.25">
      <c r="B20" s="1">
        <v>0.28000000000000003</v>
      </c>
      <c r="C20" s="18">
        <f t="shared" si="0"/>
        <v>893.7600000000001</v>
      </c>
      <c r="D20" s="18">
        <v>0.54991999999999996</v>
      </c>
      <c r="F20" s="1">
        <v>0.28000000000000003</v>
      </c>
      <c r="G20" s="18">
        <f t="shared" si="1"/>
        <v>887.88000000000011</v>
      </c>
      <c r="H20" s="18">
        <v>0.9022</v>
      </c>
      <c r="I20" s="1"/>
      <c r="J20" s="24">
        <v>0.28000000000000003</v>
      </c>
      <c r="K20" s="23">
        <f t="shared" si="2"/>
        <v>830.48000000000013</v>
      </c>
      <c r="L20" s="23">
        <v>1.3081</v>
      </c>
    </row>
    <row r="21" spans="2:12" x14ac:dyDescent="0.25">
      <c r="B21" s="1">
        <v>0.3</v>
      </c>
      <c r="C21" s="18">
        <f t="shared" si="0"/>
        <v>957.59999999999991</v>
      </c>
      <c r="D21" s="18">
        <v>0.59477999999999998</v>
      </c>
      <c r="F21" s="1">
        <v>0.3</v>
      </c>
      <c r="G21" s="18">
        <f t="shared" si="1"/>
        <v>951.3</v>
      </c>
      <c r="H21" s="18">
        <v>0.97979000000000005</v>
      </c>
      <c r="I21" s="1"/>
      <c r="J21" s="24">
        <v>0.3</v>
      </c>
      <c r="K21" s="23">
        <f t="shared" si="2"/>
        <v>889.8</v>
      </c>
      <c r="L21" s="23">
        <v>1.4259999999999999</v>
      </c>
    </row>
    <row r="22" spans="2:12" x14ac:dyDescent="0.25">
      <c r="B22" s="1">
        <v>0.32</v>
      </c>
      <c r="C22" s="18">
        <f t="shared" si="0"/>
        <v>1021.44</v>
      </c>
      <c r="D22" s="18">
        <v>0.64049</v>
      </c>
      <c r="F22" s="1">
        <v>0.32</v>
      </c>
      <c r="G22" s="18">
        <f t="shared" si="1"/>
        <v>1014.72</v>
      </c>
      <c r="H22" s="18">
        <v>1.0595000000000001</v>
      </c>
      <c r="I22" s="1"/>
      <c r="J22" s="24">
        <v>0.32</v>
      </c>
      <c r="K22" s="23">
        <f t="shared" si="2"/>
        <v>949.12</v>
      </c>
      <c r="L22" s="23">
        <v>1.5482</v>
      </c>
    </row>
    <row r="23" spans="2:12" x14ac:dyDescent="0.25">
      <c r="B23" s="1">
        <v>0.34</v>
      </c>
      <c r="C23" s="18">
        <f t="shared" si="0"/>
        <v>1085.28</v>
      </c>
      <c r="D23" s="18">
        <v>0.68708999999999998</v>
      </c>
      <c r="F23" s="1">
        <v>0.34</v>
      </c>
      <c r="G23" s="18">
        <f t="shared" si="1"/>
        <v>1078.1400000000001</v>
      </c>
      <c r="H23" s="18">
        <v>1.1415</v>
      </c>
      <c r="I23" s="1"/>
      <c r="J23" s="24">
        <v>0.34</v>
      </c>
      <c r="K23" s="23">
        <f t="shared" si="2"/>
        <v>1008.44</v>
      </c>
      <c r="L23" s="23">
        <v>1.6748000000000001</v>
      </c>
    </row>
    <row r="24" spans="2:12" x14ac:dyDescent="0.25">
      <c r="B24" s="1">
        <v>0.36</v>
      </c>
      <c r="C24" s="18">
        <f t="shared" si="0"/>
        <v>1149.1199999999999</v>
      </c>
      <c r="D24" s="18">
        <v>0.73460000000000003</v>
      </c>
      <c r="F24" s="1">
        <v>0.36</v>
      </c>
      <c r="G24" s="18">
        <f t="shared" si="1"/>
        <v>1141.56</v>
      </c>
      <c r="H24" s="18">
        <v>1.2258</v>
      </c>
      <c r="I24" s="1"/>
      <c r="J24" s="24">
        <v>0.36</v>
      </c>
      <c r="K24" s="23">
        <f t="shared" si="2"/>
        <v>1067.76</v>
      </c>
      <c r="L24" s="23">
        <v>1.806</v>
      </c>
    </row>
    <row r="25" spans="2:12" x14ac:dyDescent="0.25">
      <c r="B25" s="1">
        <v>0.38</v>
      </c>
      <c r="C25" s="18">
        <f t="shared" si="0"/>
        <v>1212.96</v>
      </c>
      <c r="D25" s="18">
        <v>0.78305000000000002</v>
      </c>
      <c r="F25" s="1">
        <v>0.38</v>
      </c>
      <c r="G25" s="18">
        <f t="shared" si="1"/>
        <v>1204.98</v>
      </c>
      <c r="H25" s="18">
        <v>1.3125</v>
      </c>
      <c r="I25" s="1"/>
      <c r="J25" s="24">
        <v>0.38</v>
      </c>
      <c r="K25" s="23">
        <f t="shared" si="2"/>
        <v>1127.08</v>
      </c>
      <c r="L25" s="23">
        <v>1.9422999999999999</v>
      </c>
    </row>
    <row r="26" spans="2:12" x14ac:dyDescent="0.25">
      <c r="B26" s="1">
        <v>0.4</v>
      </c>
      <c r="C26" s="18">
        <f t="shared" si="0"/>
        <v>1276.8000000000002</v>
      </c>
      <c r="D26" s="18">
        <v>0.83245999999999998</v>
      </c>
      <c r="F26" s="1">
        <v>0.4</v>
      </c>
      <c r="G26" s="18">
        <f t="shared" si="1"/>
        <v>1268.4000000000001</v>
      </c>
      <c r="H26" s="18">
        <v>1.4017999999999999</v>
      </c>
      <c r="I26" s="1"/>
      <c r="J26" s="24">
        <v>0.4</v>
      </c>
      <c r="K26" s="23">
        <f t="shared" si="2"/>
        <v>1186.4000000000001</v>
      </c>
      <c r="L26" s="23">
        <v>2.0838000000000001</v>
      </c>
    </row>
    <row r="27" spans="2:12" x14ac:dyDescent="0.25">
      <c r="B27" s="1">
        <v>0.42</v>
      </c>
      <c r="C27" s="18">
        <f t="shared" si="0"/>
        <v>1340.6399999999999</v>
      </c>
      <c r="D27" s="18">
        <v>0.88288</v>
      </c>
      <c r="F27" s="1">
        <v>0.42</v>
      </c>
      <c r="G27" s="18">
        <f t="shared" si="1"/>
        <v>1331.82</v>
      </c>
      <c r="H27" s="18">
        <v>1.4937</v>
      </c>
      <c r="I27" s="1"/>
      <c r="J27" s="24">
        <v>0.42</v>
      </c>
      <c r="K27" s="23">
        <f t="shared" si="2"/>
        <v>1245.72</v>
      </c>
      <c r="L27" s="23">
        <v>2.2307999999999999</v>
      </c>
    </row>
    <row r="28" spans="2:12" x14ac:dyDescent="0.25">
      <c r="B28" s="1">
        <v>0.44</v>
      </c>
      <c r="C28" s="18">
        <f t="shared" si="0"/>
        <v>1404.48</v>
      </c>
      <c r="D28" s="18">
        <v>0.93432000000000004</v>
      </c>
      <c r="F28" s="1">
        <v>0.44</v>
      </c>
      <c r="G28" s="18">
        <f t="shared" si="1"/>
        <v>1395.24</v>
      </c>
      <c r="H28" s="18">
        <v>1.5885</v>
      </c>
      <c r="I28" s="1"/>
      <c r="J28" s="24">
        <v>0.44</v>
      </c>
      <c r="K28" s="23">
        <f t="shared" si="2"/>
        <v>1305.04</v>
      </c>
      <c r="L28" s="23">
        <v>2.3837000000000002</v>
      </c>
    </row>
    <row r="29" spans="2:12" x14ac:dyDescent="0.25">
      <c r="B29" s="1">
        <v>0.46</v>
      </c>
      <c r="C29" s="18">
        <f t="shared" si="0"/>
        <v>1468.3200000000002</v>
      </c>
      <c r="D29" s="18">
        <v>0.98682000000000003</v>
      </c>
      <c r="F29" s="1">
        <v>0.46</v>
      </c>
      <c r="G29" s="18">
        <f t="shared" si="1"/>
        <v>1458.66</v>
      </c>
      <c r="H29" s="18">
        <v>1.6860999999999999</v>
      </c>
      <c r="I29" s="1"/>
      <c r="J29" s="24">
        <v>0.46</v>
      </c>
      <c r="K29" s="23">
        <f t="shared" si="2"/>
        <v>1364.3600000000001</v>
      </c>
      <c r="L29" s="23">
        <v>2.5428999999999999</v>
      </c>
    </row>
    <row r="30" spans="2:12" x14ac:dyDescent="0.25">
      <c r="B30" s="1">
        <v>0.48</v>
      </c>
      <c r="C30" s="18">
        <f t="shared" si="0"/>
        <v>1532.1599999999999</v>
      </c>
      <c r="D30" s="18">
        <v>1.0404</v>
      </c>
      <c r="F30" s="1">
        <v>0.48</v>
      </c>
      <c r="G30" s="18">
        <f t="shared" si="1"/>
        <v>1522.08</v>
      </c>
      <c r="H30" s="18">
        <v>1.7867999999999999</v>
      </c>
      <c r="I30" s="1"/>
      <c r="J30" s="24">
        <v>0.48</v>
      </c>
      <c r="K30" s="23">
        <f t="shared" si="2"/>
        <v>1423.6799999999998</v>
      </c>
      <c r="L30" s="23">
        <v>2.7086999999999999</v>
      </c>
    </row>
    <row r="31" spans="2:12" x14ac:dyDescent="0.25">
      <c r="B31" s="1">
        <v>0.5</v>
      </c>
      <c r="C31" s="18">
        <f t="shared" si="0"/>
        <v>1596</v>
      </c>
      <c r="D31" s="18">
        <v>1.0952</v>
      </c>
      <c r="F31" s="1">
        <v>0.5</v>
      </c>
      <c r="G31" s="18">
        <f t="shared" si="1"/>
        <v>1585.5</v>
      </c>
      <c r="H31" s="18">
        <v>1.8906000000000001</v>
      </c>
      <c r="I31" s="1"/>
      <c r="J31" s="24">
        <v>0.5</v>
      </c>
      <c r="K31" s="23">
        <f t="shared" si="2"/>
        <v>1483</v>
      </c>
      <c r="L31" s="23">
        <v>2.8816000000000002</v>
      </c>
    </row>
    <row r="32" spans="2:12" x14ac:dyDescent="0.25">
      <c r="B32" s="1">
        <v>0.52</v>
      </c>
      <c r="C32" s="18">
        <f t="shared" si="0"/>
        <v>1659.8400000000001</v>
      </c>
      <c r="D32" s="18">
        <v>1.151</v>
      </c>
      <c r="F32" s="1">
        <v>0.52</v>
      </c>
      <c r="G32" s="18">
        <f t="shared" si="1"/>
        <v>1648.92</v>
      </c>
      <c r="H32" s="18">
        <v>1.9978</v>
      </c>
      <c r="I32" s="1"/>
      <c r="J32" s="24">
        <v>0.52</v>
      </c>
      <c r="K32" s="23">
        <f t="shared" si="2"/>
        <v>1542.3200000000002</v>
      </c>
      <c r="L32" s="23">
        <v>3.0621</v>
      </c>
    </row>
    <row r="33" spans="2:12" x14ac:dyDescent="0.25">
      <c r="B33" s="1">
        <v>0.54</v>
      </c>
      <c r="C33" s="18">
        <f t="shared" si="0"/>
        <v>1723.68</v>
      </c>
      <c r="D33" s="18">
        <v>1.2081999999999999</v>
      </c>
      <c r="F33" s="1">
        <v>0.54</v>
      </c>
      <c r="G33" s="18">
        <f t="shared" si="1"/>
        <v>1712.3400000000001</v>
      </c>
      <c r="H33" s="18">
        <v>2.1086</v>
      </c>
      <c r="I33" s="1"/>
      <c r="J33" s="24">
        <v>0.54</v>
      </c>
      <c r="K33" s="23">
        <f t="shared" si="2"/>
        <v>1601.64</v>
      </c>
      <c r="L33" s="23">
        <v>3.2505999999999999</v>
      </c>
    </row>
    <row r="34" spans="2:12" x14ac:dyDescent="0.25">
      <c r="B34" s="1">
        <v>0.56000000000000005</v>
      </c>
      <c r="C34" s="18">
        <f t="shared" si="0"/>
        <v>1787.5200000000002</v>
      </c>
      <c r="D34" s="18">
        <v>1.2665</v>
      </c>
      <c r="F34" s="1">
        <v>0.56000000000000005</v>
      </c>
      <c r="G34" s="18">
        <f t="shared" si="1"/>
        <v>1775.7600000000002</v>
      </c>
      <c r="H34" s="18">
        <v>2.2229999999999999</v>
      </c>
      <c r="I34" s="1"/>
      <c r="J34" s="24">
        <v>0.56000000000000005</v>
      </c>
      <c r="K34" s="23">
        <f t="shared" si="2"/>
        <v>1660.9600000000003</v>
      </c>
      <c r="L34" s="23">
        <v>3.4477000000000002</v>
      </c>
    </row>
    <row r="35" spans="2:12" x14ac:dyDescent="0.25">
      <c r="B35" s="1">
        <v>0.57999999999999996</v>
      </c>
      <c r="C35" s="18">
        <f t="shared" si="0"/>
        <v>1851.36</v>
      </c>
      <c r="D35" s="18">
        <v>1.3261000000000001</v>
      </c>
      <c r="F35" s="1">
        <v>0.57999999999999996</v>
      </c>
      <c r="G35" s="18">
        <f t="shared" si="1"/>
        <v>1839.1799999999998</v>
      </c>
      <c r="H35" s="18">
        <v>2.3412999999999999</v>
      </c>
      <c r="I35" s="1"/>
      <c r="J35" s="24">
        <v>0.57999999999999996</v>
      </c>
      <c r="K35" s="23">
        <f t="shared" si="2"/>
        <v>1720.28</v>
      </c>
      <c r="L35" s="23">
        <v>3.6539000000000001</v>
      </c>
    </row>
    <row r="36" spans="2:12" x14ac:dyDescent="0.25">
      <c r="B36" s="1">
        <v>0.6</v>
      </c>
      <c r="C36" s="18">
        <f t="shared" si="0"/>
        <v>1915.1999999999998</v>
      </c>
      <c r="D36" s="18">
        <v>1.3871</v>
      </c>
      <c r="F36" s="1">
        <v>0.6</v>
      </c>
      <c r="G36" s="18">
        <f t="shared" si="1"/>
        <v>1902.6</v>
      </c>
      <c r="H36" s="18">
        <v>2.4636999999999998</v>
      </c>
      <c r="I36" s="1"/>
      <c r="J36" s="24">
        <v>0.6</v>
      </c>
      <c r="K36" s="23">
        <f t="shared" si="2"/>
        <v>1779.6</v>
      </c>
      <c r="L36" s="23">
        <v>3.8700999999999999</v>
      </c>
    </row>
    <row r="37" spans="2:12" x14ac:dyDescent="0.25">
      <c r="B37" s="1">
        <v>0.62</v>
      </c>
      <c r="C37" s="18">
        <f t="shared" si="0"/>
        <v>1979.04</v>
      </c>
      <c r="D37" s="18">
        <v>1.4494</v>
      </c>
      <c r="F37" s="1">
        <v>0.62</v>
      </c>
      <c r="G37" s="18">
        <f t="shared" si="1"/>
        <v>1966.02</v>
      </c>
      <c r="H37" s="18">
        <v>2.5903999999999998</v>
      </c>
      <c r="I37" s="1"/>
      <c r="J37" s="24">
        <v>0.62</v>
      </c>
      <c r="K37" s="23">
        <f t="shared" si="2"/>
        <v>1838.92</v>
      </c>
      <c r="L37" s="23">
        <v>4.0968999999999998</v>
      </c>
    </row>
    <row r="38" spans="2:12" x14ac:dyDescent="0.25">
      <c r="B38" s="1">
        <v>0.64</v>
      </c>
      <c r="C38" s="18">
        <f t="shared" si="0"/>
        <v>2042.88</v>
      </c>
      <c r="D38" s="18">
        <v>1.5132000000000001</v>
      </c>
      <c r="F38" s="1">
        <v>0.64</v>
      </c>
      <c r="G38" s="18">
        <f t="shared" si="1"/>
        <v>2029.44</v>
      </c>
      <c r="H38" s="18">
        <v>2.7216</v>
      </c>
      <c r="I38" s="1"/>
      <c r="J38" s="24">
        <v>0.64</v>
      </c>
      <c r="K38" s="23">
        <f t="shared" si="2"/>
        <v>1898.24</v>
      </c>
      <c r="L38" s="23">
        <v>4.335</v>
      </c>
    </row>
    <row r="39" spans="2:12" x14ac:dyDescent="0.25">
      <c r="B39" s="1">
        <v>0.66</v>
      </c>
      <c r="C39" s="18">
        <f t="shared" si="0"/>
        <v>2106.7200000000003</v>
      </c>
      <c r="D39" s="18">
        <v>1.5785</v>
      </c>
      <c r="F39" s="1">
        <v>0.66</v>
      </c>
      <c r="G39" s="18">
        <f t="shared" si="1"/>
        <v>2092.86</v>
      </c>
      <c r="H39" s="18">
        <v>2.8576000000000001</v>
      </c>
      <c r="I39" s="1"/>
      <c r="J39" s="24">
        <v>0.66</v>
      </c>
      <c r="K39" s="23">
        <f t="shared" si="2"/>
        <v>1957.5600000000002</v>
      </c>
      <c r="L39" s="23">
        <v>4.5854999999999997</v>
      </c>
    </row>
    <row r="40" spans="2:12" x14ac:dyDescent="0.25">
      <c r="B40" s="27">
        <v>0.68</v>
      </c>
      <c r="C40" s="28">
        <f t="shared" si="0"/>
        <v>2170.56</v>
      </c>
      <c r="D40" s="28">
        <v>1.6452</v>
      </c>
      <c r="F40" s="27">
        <v>0.68</v>
      </c>
      <c r="G40" s="28">
        <f t="shared" si="1"/>
        <v>2156.2800000000002</v>
      </c>
      <c r="H40" s="28">
        <v>2.9986999999999999</v>
      </c>
      <c r="I40" s="1"/>
      <c r="J40" s="31">
        <v>0.68</v>
      </c>
      <c r="K40" s="32">
        <f t="shared" si="2"/>
        <v>2016.88</v>
      </c>
      <c r="L40" s="32">
        <v>4.8491999999999997</v>
      </c>
    </row>
    <row r="41" spans="2:12" x14ac:dyDescent="0.25">
      <c r="B41" s="27">
        <v>0.7</v>
      </c>
      <c r="C41" s="28">
        <f t="shared" si="0"/>
        <v>2234.3999999999996</v>
      </c>
      <c r="D41" s="27">
        <v>1.7136</v>
      </c>
      <c r="F41" s="27">
        <v>0.7</v>
      </c>
      <c r="G41" s="27">
        <f t="shared" ref="G41:G57" si="3">F41*$G$4</f>
        <v>2219.6999999999998</v>
      </c>
      <c r="H41" s="27">
        <v>3.1450999999999998</v>
      </c>
      <c r="J41" s="28">
        <v>0.7</v>
      </c>
      <c r="K41" s="32">
        <f t="shared" si="2"/>
        <v>2076.1999999999998</v>
      </c>
      <c r="L41" s="27">
        <v>5.1272000000000002</v>
      </c>
    </row>
    <row r="42" spans="2:12" x14ac:dyDescent="0.25">
      <c r="B42" s="27">
        <v>0.72</v>
      </c>
      <c r="C42" s="28">
        <f t="shared" ref="C42:C56" si="4">B42*$C$4</f>
        <v>2298.2399999999998</v>
      </c>
      <c r="D42" s="27">
        <v>1.7836000000000001</v>
      </c>
      <c r="F42" s="27">
        <v>0.72</v>
      </c>
      <c r="G42" s="27">
        <f t="shared" si="3"/>
        <v>2283.12</v>
      </c>
      <c r="H42" s="27">
        <v>3.2970999999999999</v>
      </c>
      <c r="J42" s="28">
        <v>0.72</v>
      </c>
      <c r="K42" s="32">
        <f t="shared" si="2"/>
        <v>2135.52</v>
      </c>
      <c r="L42" s="27">
        <v>5.4207999999999998</v>
      </c>
    </row>
    <row r="43" spans="2:12" x14ac:dyDescent="0.25">
      <c r="B43" s="27">
        <v>0.74</v>
      </c>
      <c r="C43" s="28">
        <f t="shared" si="4"/>
        <v>2362.08</v>
      </c>
      <c r="D43" s="27">
        <v>1.8552999999999999</v>
      </c>
      <c r="F43" s="27">
        <v>0.74</v>
      </c>
      <c r="G43" s="27">
        <f t="shared" si="3"/>
        <v>2346.54</v>
      </c>
      <c r="H43" s="27">
        <v>3.4552</v>
      </c>
      <c r="J43" s="28">
        <v>0.74</v>
      </c>
      <c r="K43" s="32">
        <f t="shared" si="2"/>
        <v>2194.84</v>
      </c>
      <c r="L43" s="27">
        <v>5.7313000000000001</v>
      </c>
    </row>
    <row r="44" spans="2:12" x14ac:dyDescent="0.25">
      <c r="B44" s="27">
        <v>0.76</v>
      </c>
      <c r="C44" s="27">
        <f t="shared" si="4"/>
        <v>2425.92</v>
      </c>
      <c r="D44" s="27">
        <v>1.9287000000000001</v>
      </c>
      <c r="F44" s="27">
        <v>0.76</v>
      </c>
      <c r="G44" s="27">
        <f t="shared" si="3"/>
        <v>2409.96</v>
      </c>
      <c r="H44" s="27">
        <v>3.6196000000000002</v>
      </c>
      <c r="J44" s="28">
        <v>0.76</v>
      </c>
      <c r="K44" s="32">
        <f t="shared" si="2"/>
        <v>2254.16</v>
      </c>
      <c r="L44" s="27">
        <v>6.0602</v>
      </c>
    </row>
    <row r="45" spans="2:12" x14ac:dyDescent="0.25">
      <c r="B45" s="27">
        <v>0.78</v>
      </c>
      <c r="C45" s="27">
        <f t="shared" si="4"/>
        <v>2489.7600000000002</v>
      </c>
      <c r="D45" s="27">
        <v>2.004</v>
      </c>
      <c r="F45" s="27">
        <v>0.78</v>
      </c>
      <c r="G45" s="27">
        <f t="shared" si="3"/>
        <v>2473.38</v>
      </c>
      <c r="H45" s="27">
        <v>3.7907000000000002</v>
      </c>
      <c r="J45" s="28">
        <v>0.78</v>
      </c>
      <c r="K45" s="32">
        <f t="shared" si="2"/>
        <v>2313.48</v>
      </c>
      <c r="L45" s="27">
        <v>6.4092000000000002</v>
      </c>
    </row>
    <row r="46" spans="2:12" x14ac:dyDescent="0.25">
      <c r="B46" s="27">
        <v>0.8</v>
      </c>
      <c r="C46" s="27">
        <f t="shared" si="4"/>
        <v>2553.6000000000004</v>
      </c>
      <c r="D46" s="27">
        <v>2.0811999999999999</v>
      </c>
      <c r="F46" s="27">
        <v>0.8</v>
      </c>
      <c r="G46" s="27">
        <f t="shared" si="3"/>
        <v>2536.8000000000002</v>
      </c>
      <c r="H46" s="27">
        <v>3.9689999999999999</v>
      </c>
      <c r="J46" s="28">
        <v>0.8</v>
      </c>
      <c r="K46" s="32">
        <f t="shared" si="2"/>
        <v>2372.8000000000002</v>
      </c>
      <c r="L46" s="27">
        <v>6.7803000000000004</v>
      </c>
    </row>
    <row r="47" spans="2:12" x14ac:dyDescent="0.25">
      <c r="B47" s="27">
        <v>0.82</v>
      </c>
      <c r="C47" s="27">
        <f t="shared" si="4"/>
        <v>2617.44</v>
      </c>
      <c r="D47" s="27">
        <v>2.1604000000000001</v>
      </c>
      <c r="F47" s="27">
        <v>0.82</v>
      </c>
      <c r="G47" s="27">
        <f t="shared" si="3"/>
        <v>2600.2199999999998</v>
      </c>
      <c r="H47" s="27">
        <v>4.1550000000000002</v>
      </c>
      <c r="J47" s="28">
        <v>0.82</v>
      </c>
      <c r="K47" s="32">
        <f t="shared" si="2"/>
        <v>2432.12</v>
      </c>
      <c r="L47" s="27">
        <v>7.1755000000000004</v>
      </c>
    </row>
    <row r="48" spans="2:12" x14ac:dyDescent="0.25">
      <c r="B48" s="27">
        <v>0.84</v>
      </c>
      <c r="C48" s="27">
        <f t="shared" si="4"/>
        <v>2681.2799999999997</v>
      </c>
      <c r="D48" s="27">
        <v>2.2416</v>
      </c>
      <c r="F48" s="27">
        <v>0.84</v>
      </c>
      <c r="G48" s="27">
        <f t="shared" si="3"/>
        <v>2663.64</v>
      </c>
      <c r="H48" s="27">
        <v>4.3491</v>
      </c>
      <c r="J48" s="28">
        <v>0.84</v>
      </c>
      <c r="K48" s="32">
        <f t="shared" si="2"/>
        <v>2491.44</v>
      </c>
      <c r="L48" s="27">
        <v>7.5972999999999997</v>
      </c>
    </row>
    <row r="49" spans="2:12" x14ac:dyDescent="0.25">
      <c r="B49" s="27">
        <v>0.86</v>
      </c>
      <c r="C49" s="27">
        <f t="shared" si="4"/>
        <v>2745.12</v>
      </c>
      <c r="D49" s="27">
        <v>2.3250000000000002</v>
      </c>
      <c r="F49" s="27">
        <v>0.86</v>
      </c>
      <c r="G49" s="27">
        <f t="shared" si="3"/>
        <v>2727.06</v>
      </c>
      <c r="H49" s="27">
        <v>4.5518000000000001</v>
      </c>
      <c r="J49" s="28">
        <v>0.86</v>
      </c>
      <c r="K49" s="32">
        <f t="shared" si="2"/>
        <v>2550.7599999999998</v>
      </c>
      <c r="L49" s="27">
        <v>8.0485000000000007</v>
      </c>
    </row>
    <row r="50" spans="2:12" x14ac:dyDescent="0.25">
      <c r="B50" s="27">
        <v>0.88</v>
      </c>
      <c r="C50" s="27">
        <f t="shared" si="4"/>
        <v>2808.96</v>
      </c>
      <c r="D50" s="27">
        <v>2.4106000000000001</v>
      </c>
      <c r="F50" s="27">
        <v>0.88</v>
      </c>
      <c r="G50" s="27">
        <f t="shared" si="3"/>
        <v>2790.48</v>
      </c>
      <c r="H50" s="27">
        <v>4.7638999999999996</v>
      </c>
      <c r="J50" s="28">
        <v>0.88</v>
      </c>
      <c r="K50" s="32">
        <f t="shared" si="2"/>
        <v>2610.08</v>
      </c>
      <c r="L50" s="27">
        <v>8.5324000000000009</v>
      </c>
    </row>
    <row r="51" spans="2:12" x14ac:dyDescent="0.25">
      <c r="B51" s="27">
        <v>0.9</v>
      </c>
      <c r="C51" s="27">
        <f t="shared" si="4"/>
        <v>2872.8</v>
      </c>
      <c r="D51" s="27">
        <v>2.4984999999999999</v>
      </c>
      <c r="F51" s="27">
        <v>0.9</v>
      </c>
      <c r="G51" s="27">
        <f t="shared" si="3"/>
        <v>2853.9</v>
      </c>
      <c r="H51" s="27">
        <v>4.9859</v>
      </c>
      <c r="J51" s="28">
        <v>0.9</v>
      </c>
      <c r="K51" s="32">
        <f t="shared" si="2"/>
        <v>2669.4</v>
      </c>
      <c r="L51" s="27">
        <v>9.0525000000000002</v>
      </c>
    </row>
    <row r="52" spans="2:12" x14ac:dyDescent="0.25">
      <c r="B52" s="27">
        <v>0.92</v>
      </c>
      <c r="C52" s="27">
        <f t="shared" si="4"/>
        <v>2936.6400000000003</v>
      </c>
      <c r="D52" s="27">
        <v>2.5888</v>
      </c>
      <c r="F52" s="27">
        <v>0.92</v>
      </c>
      <c r="G52" s="27">
        <f t="shared" si="3"/>
        <v>2917.32</v>
      </c>
      <c r="H52" s="27">
        <v>5.2186000000000003</v>
      </c>
      <c r="J52" s="28">
        <v>0.92</v>
      </c>
      <c r="K52" s="32">
        <f t="shared" si="2"/>
        <v>2728.7200000000003</v>
      </c>
      <c r="L52" s="27">
        <v>9.6130999999999993</v>
      </c>
    </row>
    <row r="53" spans="2:12" x14ac:dyDescent="0.25">
      <c r="B53" s="27">
        <v>0.94</v>
      </c>
      <c r="C53" s="27">
        <f t="shared" si="4"/>
        <v>3000.48</v>
      </c>
      <c r="D53" s="27">
        <v>2.6816</v>
      </c>
      <c r="F53" s="27">
        <v>0.94</v>
      </c>
      <c r="G53" s="27">
        <f t="shared" si="3"/>
        <v>2980.74</v>
      </c>
      <c r="H53" s="27">
        <v>5.4626999999999999</v>
      </c>
      <c r="J53" s="28">
        <v>0.94</v>
      </c>
      <c r="K53" s="32">
        <f t="shared" si="2"/>
        <v>2788.04</v>
      </c>
      <c r="L53" s="27">
        <v>10.218999999999999</v>
      </c>
    </row>
    <row r="54" spans="2:12" x14ac:dyDescent="0.25">
      <c r="B54" s="27">
        <v>0.96</v>
      </c>
      <c r="C54" s="27">
        <f t="shared" si="4"/>
        <v>3064.3199999999997</v>
      </c>
      <c r="D54" s="27">
        <v>2.7770999999999999</v>
      </c>
      <c r="F54" s="27">
        <v>0.96</v>
      </c>
      <c r="G54" s="27">
        <f t="shared" si="3"/>
        <v>3044.16</v>
      </c>
      <c r="H54" s="27">
        <v>5.7191999999999998</v>
      </c>
      <c r="J54" s="28">
        <v>0.96</v>
      </c>
      <c r="K54" s="32">
        <f t="shared" si="2"/>
        <v>2847.3599999999997</v>
      </c>
      <c r="L54" s="27">
        <v>10.877000000000001</v>
      </c>
    </row>
    <row r="55" spans="2:12" x14ac:dyDescent="0.25">
      <c r="B55" s="27">
        <v>0.98</v>
      </c>
      <c r="C55" s="27">
        <f t="shared" si="4"/>
        <v>3128.16</v>
      </c>
      <c r="D55" s="27">
        <v>2.8755000000000002</v>
      </c>
      <c r="F55" s="27">
        <v>0.98</v>
      </c>
      <c r="G55" s="27">
        <f t="shared" si="3"/>
        <v>3107.58</v>
      </c>
      <c r="H55" s="27">
        <v>6.0121000000000002</v>
      </c>
      <c r="J55" s="28">
        <v>0.98</v>
      </c>
      <c r="K55" s="32">
        <f t="shared" si="2"/>
        <v>2906.68</v>
      </c>
      <c r="L55" s="27">
        <v>11.731</v>
      </c>
    </row>
    <row r="56" spans="2:12" x14ac:dyDescent="0.25">
      <c r="B56" s="17">
        <v>1</v>
      </c>
      <c r="C56" s="17">
        <f t="shared" si="4"/>
        <v>3192</v>
      </c>
      <c r="D56" s="17">
        <v>3.1282000000000001</v>
      </c>
      <c r="F56" s="27">
        <v>0.99</v>
      </c>
      <c r="G56" s="27">
        <f t="shared" si="3"/>
        <v>3139.29</v>
      </c>
      <c r="H56" s="27">
        <v>6.2276999999999996</v>
      </c>
      <c r="J56" s="19">
        <v>1</v>
      </c>
      <c r="K56" s="32">
        <f t="shared" si="2"/>
        <v>2966</v>
      </c>
      <c r="L56" s="17">
        <v>15.471</v>
      </c>
    </row>
    <row r="57" spans="2:12" x14ac:dyDescent="0.25">
      <c r="F57" s="17">
        <v>1</v>
      </c>
      <c r="G57" s="17">
        <f t="shared" si="3"/>
        <v>3171</v>
      </c>
      <c r="H57" s="17">
        <v>7.1753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B7BD-8E65-443F-87B5-02B4760D0933}">
  <dimension ref="B2:L57"/>
  <sheetViews>
    <sheetView zoomScaleNormal="100" workbookViewId="0">
      <selection activeCell="B3" sqref="B3:J3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56</v>
      </c>
    </row>
    <row r="3" spans="2:12" ht="18" x14ac:dyDescent="0.25">
      <c r="B3" s="15" t="s">
        <v>109</v>
      </c>
      <c r="F3" s="15" t="s">
        <v>110</v>
      </c>
      <c r="J3" s="15" t="s">
        <v>111</v>
      </c>
    </row>
    <row r="4" spans="2:12" x14ac:dyDescent="0.25">
      <c r="B4" s="15" t="s">
        <v>46</v>
      </c>
      <c r="C4" s="8">
        <v>3559</v>
      </c>
      <c r="D4" s="7" t="s">
        <v>15</v>
      </c>
      <c r="F4" s="15" t="s">
        <v>46</v>
      </c>
      <c r="G4" s="8">
        <v>3423</v>
      </c>
      <c r="H4" s="20" t="s">
        <v>15</v>
      </c>
      <c r="J4" s="15" t="s">
        <v>46</v>
      </c>
      <c r="K4" s="30">
        <v>3073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s="18" customFormat="1" x14ac:dyDescent="0.25">
      <c r="B7" s="18">
        <v>0.02</v>
      </c>
      <c r="C7" s="18">
        <f t="shared" ref="C7:C41" si="0">B7*$C$4</f>
        <v>71.180000000000007</v>
      </c>
      <c r="D7" s="18">
        <v>3.8929999999999999E-2</v>
      </c>
      <c r="F7" s="14">
        <v>0.02</v>
      </c>
      <c r="G7" s="18">
        <f t="shared" ref="G7:G40" si="1">F7*$G$4</f>
        <v>68.460000000000008</v>
      </c>
      <c r="H7" s="14">
        <v>5.9202999999999999E-2</v>
      </c>
      <c r="J7" s="22">
        <v>0.02</v>
      </c>
      <c r="K7" s="23">
        <f>J7*$K$4</f>
        <v>61.46</v>
      </c>
      <c r="L7" s="22">
        <v>7.9067999999999999E-2</v>
      </c>
    </row>
    <row r="8" spans="2:12" s="18" customFormat="1" x14ac:dyDescent="0.25">
      <c r="B8" s="18">
        <v>0.04</v>
      </c>
      <c r="C8" s="18">
        <f t="shared" si="0"/>
        <v>142.36000000000001</v>
      </c>
      <c r="D8" s="18">
        <v>7.8589999999999993E-2</v>
      </c>
      <c r="F8" s="14">
        <v>0.04</v>
      </c>
      <c r="G8" s="18">
        <f t="shared" si="1"/>
        <v>136.92000000000002</v>
      </c>
      <c r="H8" s="18">
        <v>0.11988</v>
      </c>
      <c r="J8" s="22">
        <v>0.04</v>
      </c>
      <c r="K8" s="23">
        <f t="shared" ref="K8:K56" si="2">J8*$K$4</f>
        <v>122.92</v>
      </c>
      <c r="L8" s="23">
        <v>0.16045999999999999</v>
      </c>
    </row>
    <row r="9" spans="2:12" s="18" customFormat="1" x14ac:dyDescent="0.25">
      <c r="B9" s="18">
        <v>0.06</v>
      </c>
      <c r="C9" s="18">
        <f t="shared" si="0"/>
        <v>213.54</v>
      </c>
      <c r="D9" s="18">
        <v>0.11899999999999999</v>
      </c>
      <c r="F9" s="14">
        <v>0.06</v>
      </c>
      <c r="G9" s="18">
        <f t="shared" si="1"/>
        <v>205.38</v>
      </c>
      <c r="H9" s="18">
        <v>0.18209</v>
      </c>
      <c r="J9" s="22">
        <v>0.06</v>
      </c>
      <c r="K9" s="23">
        <f t="shared" si="2"/>
        <v>184.38</v>
      </c>
      <c r="L9" s="23">
        <v>0.24429999999999999</v>
      </c>
    </row>
    <row r="10" spans="2:12" s="18" customFormat="1" x14ac:dyDescent="0.25">
      <c r="B10" s="18">
        <v>0.08</v>
      </c>
      <c r="C10" s="18">
        <f t="shared" si="0"/>
        <v>284.72000000000003</v>
      </c>
      <c r="D10" s="18">
        <v>0.16019</v>
      </c>
      <c r="F10" s="14">
        <v>0.08</v>
      </c>
      <c r="G10" s="18">
        <f t="shared" si="1"/>
        <v>273.84000000000003</v>
      </c>
      <c r="H10" s="18">
        <v>0.24589</v>
      </c>
      <c r="J10" s="22">
        <v>0.08</v>
      </c>
      <c r="K10" s="23">
        <f t="shared" si="2"/>
        <v>245.84</v>
      </c>
      <c r="L10" s="23">
        <v>0.33067999999999997</v>
      </c>
    </row>
    <row r="11" spans="2:12" x14ac:dyDescent="0.25">
      <c r="B11" s="1">
        <v>0.1</v>
      </c>
      <c r="C11" s="18">
        <f t="shared" si="0"/>
        <v>355.90000000000003</v>
      </c>
      <c r="D11" s="18">
        <v>0.20216999999999999</v>
      </c>
      <c r="E11" s="18"/>
      <c r="F11" s="1">
        <v>0.1</v>
      </c>
      <c r="G11" s="18">
        <f t="shared" si="1"/>
        <v>342.3</v>
      </c>
      <c r="H11" s="18">
        <v>0.31134000000000001</v>
      </c>
      <c r="I11" s="1"/>
      <c r="J11" s="24">
        <v>0.1</v>
      </c>
      <c r="K11" s="23">
        <f t="shared" si="2"/>
        <v>307.3</v>
      </c>
      <c r="L11" s="23">
        <v>0.41971999999999998</v>
      </c>
    </row>
    <row r="12" spans="2:12" x14ac:dyDescent="0.25">
      <c r="B12" s="1">
        <v>0.12</v>
      </c>
      <c r="C12" s="18">
        <f t="shared" si="0"/>
        <v>427.08</v>
      </c>
      <c r="D12" s="18">
        <v>0.24496999999999999</v>
      </c>
      <c r="E12" s="18"/>
      <c r="F12" s="1">
        <v>0.12</v>
      </c>
      <c r="G12" s="18">
        <f t="shared" si="1"/>
        <v>410.76</v>
      </c>
      <c r="H12" s="18">
        <v>0.37851000000000001</v>
      </c>
      <c r="I12" s="1"/>
      <c r="J12" s="24">
        <v>0.12</v>
      </c>
      <c r="K12" s="23">
        <f t="shared" si="2"/>
        <v>368.76</v>
      </c>
      <c r="L12" s="23">
        <v>0.51156000000000001</v>
      </c>
    </row>
    <row r="13" spans="2:12" x14ac:dyDescent="0.25">
      <c r="B13" s="1">
        <v>0.14000000000000001</v>
      </c>
      <c r="C13" s="18">
        <f t="shared" si="0"/>
        <v>498.26000000000005</v>
      </c>
      <c r="D13" s="18">
        <v>0.28860999999999998</v>
      </c>
      <c r="E13" s="18"/>
      <c r="F13" s="1">
        <v>0.14000000000000001</v>
      </c>
      <c r="G13" s="18">
        <f t="shared" si="1"/>
        <v>479.22</v>
      </c>
      <c r="H13" s="18">
        <v>0.44746000000000002</v>
      </c>
      <c r="I13" s="1"/>
      <c r="J13" s="24">
        <v>0.14000000000000001</v>
      </c>
      <c r="K13" s="23">
        <f t="shared" si="2"/>
        <v>430.22</v>
      </c>
      <c r="L13" s="23">
        <v>0.60633000000000004</v>
      </c>
    </row>
    <row r="14" spans="2:12" x14ac:dyDescent="0.25">
      <c r="B14" s="1">
        <v>0.16</v>
      </c>
      <c r="C14" s="18">
        <f t="shared" si="0"/>
        <v>569.44000000000005</v>
      </c>
      <c r="D14" s="18">
        <v>0.33312999999999998</v>
      </c>
      <c r="E14" s="18"/>
      <c r="F14" s="1">
        <v>0.16</v>
      </c>
      <c r="G14" s="18">
        <f t="shared" si="1"/>
        <v>547.68000000000006</v>
      </c>
      <c r="H14" s="18">
        <v>0.51829000000000003</v>
      </c>
      <c r="I14" s="1"/>
      <c r="J14" s="24">
        <v>0.16</v>
      </c>
      <c r="K14" s="23">
        <f t="shared" si="2"/>
        <v>491.68</v>
      </c>
      <c r="L14" s="23">
        <v>0.70416999999999996</v>
      </c>
    </row>
    <row r="15" spans="2:12" x14ac:dyDescent="0.25">
      <c r="B15" s="1">
        <v>0.18</v>
      </c>
      <c r="C15" s="18">
        <f t="shared" si="0"/>
        <v>640.62</v>
      </c>
      <c r="D15" s="18">
        <v>0.37853999999999999</v>
      </c>
      <c r="E15" s="18"/>
      <c r="F15" s="1">
        <v>0.18</v>
      </c>
      <c r="G15" s="18">
        <f t="shared" si="1"/>
        <v>616.14</v>
      </c>
      <c r="H15" s="18">
        <v>0.59104999999999996</v>
      </c>
      <c r="I15" s="1"/>
      <c r="J15" s="24">
        <v>0.18</v>
      </c>
      <c r="K15" s="23">
        <f t="shared" si="2"/>
        <v>553.14</v>
      </c>
      <c r="L15" s="23">
        <v>0.80523</v>
      </c>
    </row>
    <row r="16" spans="2:12" x14ac:dyDescent="0.25">
      <c r="B16" s="1">
        <v>0.2</v>
      </c>
      <c r="C16" s="18">
        <f t="shared" si="0"/>
        <v>711.80000000000007</v>
      </c>
      <c r="D16" s="18">
        <v>0.42487999999999998</v>
      </c>
      <c r="E16" s="18"/>
      <c r="F16" s="1">
        <v>0.2</v>
      </c>
      <c r="G16" s="18">
        <f t="shared" si="1"/>
        <v>684.6</v>
      </c>
      <c r="H16" s="18">
        <v>0.66583000000000003</v>
      </c>
      <c r="I16" s="1"/>
      <c r="J16" s="24">
        <v>0.2</v>
      </c>
      <c r="K16" s="23">
        <f t="shared" si="2"/>
        <v>614.6</v>
      </c>
      <c r="L16" s="23">
        <v>0.90968000000000004</v>
      </c>
    </row>
    <row r="17" spans="2:12" x14ac:dyDescent="0.25">
      <c r="B17" s="1">
        <v>0.22</v>
      </c>
      <c r="C17" s="18">
        <f t="shared" si="0"/>
        <v>782.98</v>
      </c>
      <c r="D17" s="18">
        <v>0.47217999999999999</v>
      </c>
      <c r="E17" s="18"/>
      <c r="F17" s="1">
        <v>0.22</v>
      </c>
      <c r="G17" s="18">
        <f t="shared" si="1"/>
        <v>753.06000000000006</v>
      </c>
      <c r="H17" s="18">
        <v>0.74272000000000005</v>
      </c>
      <c r="I17" s="1"/>
      <c r="J17" s="24">
        <v>0.22</v>
      </c>
      <c r="K17" s="23">
        <f t="shared" si="2"/>
        <v>676.06000000000006</v>
      </c>
      <c r="L17" s="23">
        <v>1.0177</v>
      </c>
    </row>
    <row r="18" spans="2:12" x14ac:dyDescent="0.25">
      <c r="B18" s="1">
        <v>0.24</v>
      </c>
      <c r="C18" s="18">
        <f t="shared" si="0"/>
        <v>854.16</v>
      </c>
      <c r="D18" s="18">
        <v>0.52046000000000003</v>
      </c>
      <c r="E18" s="18"/>
      <c r="F18" s="1">
        <v>0.24</v>
      </c>
      <c r="G18" s="18">
        <f t="shared" si="1"/>
        <v>821.52</v>
      </c>
      <c r="H18" s="18">
        <v>0.82181000000000004</v>
      </c>
      <c r="I18" s="1"/>
      <c r="J18" s="24">
        <v>0.24</v>
      </c>
      <c r="K18" s="23">
        <f t="shared" si="2"/>
        <v>737.52</v>
      </c>
      <c r="L18" s="23">
        <v>1.1294999999999999</v>
      </c>
    </row>
    <row r="19" spans="2:12" x14ac:dyDescent="0.25">
      <c r="B19" s="1">
        <v>0.26</v>
      </c>
      <c r="C19" s="18">
        <f t="shared" si="0"/>
        <v>925.34</v>
      </c>
      <c r="D19" s="18">
        <v>0.56976000000000004</v>
      </c>
      <c r="E19" s="18"/>
      <c r="F19" s="1">
        <v>0.26</v>
      </c>
      <c r="G19" s="18">
        <f t="shared" si="1"/>
        <v>889.98</v>
      </c>
      <c r="H19" s="18">
        <v>0.9032</v>
      </c>
      <c r="I19" s="1"/>
      <c r="J19" s="24">
        <v>0.26</v>
      </c>
      <c r="K19" s="23">
        <f t="shared" si="2"/>
        <v>798.98</v>
      </c>
      <c r="L19" s="23">
        <v>1.2452000000000001</v>
      </c>
    </row>
    <row r="20" spans="2:12" x14ac:dyDescent="0.25">
      <c r="B20" s="1">
        <v>0.28000000000000003</v>
      </c>
      <c r="C20" s="18">
        <f t="shared" si="0"/>
        <v>996.5200000000001</v>
      </c>
      <c r="D20" s="18">
        <v>0.62009999999999998</v>
      </c>
      <c r="E20" s="18"/>
      <c r="F20" s="1">
        <v>0.28000000000000003</v>
      </c>
      <c r="G20" s="18">
        <f t="shared" si="1"/>
        <v>958.44</v>
      </c>
      <c r="H20" s="18">
        <v>0.98699000000000003</v>
      </c>
      <c r="I20" s="1"/>
      <c r="J20" s="24">
        <v>0.28000000000000003</v>
      </c>
      <c r="K20" s="23">
        <f t="shared" si="2"/>
        <v>860.44</v>
      </c>
      <c r="L20" s="23">
        <v>1.3651</v>
      </c>
    </row>
    <row r="21" spans="2:12" x14ac:dyDescent="0.25">
      <c r="B21" s="1">
        <v>0.3</v>
      </c>
      <c r="C21" s="18">
        <f t="shared" si="0"/>
        <v>1067.7</v>
      </c>
      <c r="D21" s="18">
        <v>0.67154000000000003</v>
      </c>
      <c r="E21" s="18"/>
      <c r="F21" s="1">
        <v>0.3</v>
      </c>
      <c r="G21" s="18">
        <f t="shared" si="1"/>
        <v>1026.8999999999999</v>
      </c>
      <c r="H21" s="18">
        <v>1.0732999999999999</v>
      </c>
      <c r="I21" s="1"/>
      <c r="J21" s="24">
        <v>0.3</v>
      </c>
      <c r="K21" s="23">
        <f t="shared" si="2"/>
        <v>921.9</v>
      </c>
      <c r="L21" s="23">
        <v>1.4893000000000001</v>
      </c>
    </row>
    <row r="22" spans="2:12" x14ac:dyDescent="0.25">
      <c r="B22" s="1">
        <v>0.32</v>
      </c>
      <c r="C22" s="18">
        <f t="shared" si="0"/>
        <v>1138.8800000000001</v>
      </c>
      <c r="D22" s="18">
        <v>0.72409000000000001</v>
      </c>
      <c r="E22" s="18"/>
      <c r="F22" s="1">
        <v>0.32</v>
      </c>
      <c r="G22" s="18">
        <f t="shared" si="1"/>
        <v>1095.3600000000001</v>
      </c>
      <c r="H22" s="18">
        <v>1.1621999999999999</v>
      </c>
      <c r="I22" s="1"/>
      <c r="J22" s="24">
        <v>0.32</v>
      </c>
      <c r="K22" s="23">
        <f t="shared" si="2"/>
        <v>983.36</v>
      </c>
      <c r="L22" s="23">
        <v>1.6183000000000001</v>
      </c>
    </row>
    <row r="23" spans="2:12" x14ac:dyDescent="0.25">
      <c r="B23" s="1">
        <v>0.34</v>
      </c>
      <c r="C23" s="18">
        <f t="shared" si="0"/>
        <v>1210.0600000000002</v>
      </c>
      <c r="D23" s="18">
        <v>0.77781</v>
      </c>
      <c r="E23" s="18"/>
      <c r="F23" s="1">
        <v>0.34</v>
      </c>
      <c r="G23" s="18">
        <f t="shared" si="1"/>
        <v>1163.8200000000002</v>
      </c>
      <c r="H23" s="18">
        <v>1.2539</v>
      </c>
      <c r="I23" s="1"/>
      <c r="J23" s="24">
        <v>0.34</v>
      </c>
      <c r="K23" s="23">
        <f t="shared" si="2"/>
        <v>1044.8200000000002</v>
      </c>
      <c r="L23" s="23">
        <v>1.7521</v>
      </c>
    </row>
    <row r="24" spans="2:12" x14ac:dyDescent="0.25">
      <c r="B24" s="1">
        <v>0.36</v>
      </c>
      <c r="C24" s="18">
        <f t="shared" si="0"/>
        <v>1281.24</v>
      </c>
      <c r="D24" s="18">
        <v>0.83272000000000002</v>
      </c>
      <c r="E24" s="18"/>
      <c r="F24" s="1">
        <v>0.36</v>
      </c>
      <c r="G24" s="18">
        <f t="shared" si="1"/>
        <v>1232.28</v>
      </c>
      <c r="H24" s="18">
        <v>1.3484</v>
      </c>
      <c r="I24" s="1"/>
      <c r="J24" s="24">
        <v>0.36</v>
      </c>
      <c r="K24" s="23">
        <f t="shared" si="2"/>
        <v>1106.28</v>
      </c>
      <c r="L24" s="23">
        <v>1.8911</v>
      </c>
    </row>
    <row r="25" spans="2:12" x14ac:dyDescent="0.25">
      <c r="B25" s="1">
        <v>0.38</v>
      </c>
      <c r="C25" s="18">
        <f t="shared" si="0"/>
        <v>1352.42</v>
      </c>
      <c r="D25" s="18">
        <v>0.88888</v>
      </c>
      <c r="E25" s="18"/>
      <c r="F25" s="1">
        <v>0.38</v>
      </c>
      <c r="G25" s="18">
        <f t="shared" si="1"/>
        <v>1300.74</v>
      </c>
      <c r="H25" s="18">
        <v>1.446</v>
      </c>
      <c r="I25" s="1"/>
      <c r="J25" s="24">
        <v>0.38</v>
      </c>
      <c r="K25" s="23">
        <f t="shared" si="2"/>
        <v>1167.74</v>
      </c>
      <c r="L25" s="23">
        <v>2.0356999999999998</v>
      </c>
    </row>
    <row r="26" spans="2:12" x14ac:dyDescent="0.25">
      <c r="B26" s="1">
        <v>0.4</v>
      </c>
      <c r="C26" s="18">
        <f t="shared" si="0"/>
        <v>1423.6000000000001</v>
      </c>
      <c r="D26" s="18">
        <v>0.94630999999999998</v>
      </c>
      <c r="E26" s="18"/>
      <c r="F26" s="1">
        <v>0.4</v>
      </c>
      <c r="G26" s="18">
        <f t="shared" si="1"/>
        <v>1369.2</v>
      </c>
      <c r="H26" s="18">
        <v>1.5467</v>
      </c>
      <c r="I26" s="1"/>
      <c r="J26" s="24">
        <v>0.4</v>
      </c>
      <c r="K26" s="23">
        <f t="shared" si="2"/>
        <v>1229.2</v>
      </c>
      <c r="L26" s="23">
        <v>2.1861000000000002</v>
      </c>
    </row>
    <row r="27" spans="2:12" x14ac:dyDescent="0.25">
      <c r="B27" s="1">
        <v>0.42</v>
      </c>
      <c r="C27" s="18">
        <f t="shared" si="0"/>
        <v>1494.78</v>
      </c>
      <c r="D27" s="18">
        <v>1.0051000000000001</v>
      </c>
      <c r="E27" s="18"/>
      <c r="F27" s="1">
        <v>0.42</v>
      </c>
      <c r="G27" s="18">
        <f t="shared" si="1"/>
        <v>1437.6599999999999</v>
      </c>
      <c r="H27" s="18">
        <v>1.6508</v>
      </c>
      <c r="I27" s="1"/>
      <c r="J27" s="24">
        <v>0.42</v>
      </c>
      <c r="K27" s="23">
        <f t="shared" si="2"/>
        <v>1290.6599999999999</v>
      </c>
      <c r="L27" s="23">
        <v>2.3426999999999998</v>
      </c>
    </row>
    <row r="28" spans="2:12" x14ac:dyDescent="0.25">
      <c r="B28" s="1">
        <v>0.44</v>
      </c>
      <c r="C28" s="18">
        <f t="shared" si="0"/>
        <v>1565.96</v>
      </c>
      <c r="D28" s="18">
        <v>1.0651999999999999</v>
      </c>
      <c r="E28" s="18"/>
      <c r="F28" s="1">
        <v>0.44</v>
      </c>
      <c r="G28" s="18">
        <f t="shared" si="1"/>
        <v>1506.1200000000001</v>
      </c>
      <c r="H28" s="18">
        <v>1.7583</v>
      </c>
      <c r="I28" s="1"/>
      <c r="J28" s="24">
        <v>0.44</v>
      </c>
      <c r="K28" s="23">
        <f t="shared" si="2"/>
        <v>1352.1200000000001</v>
      </c>
      <c r="L28" s="23">
        <v>2.5059</v>
      </c>
    </row>
    <row r="29" spans="2:12" x14ac:dyDescent="0.25">
      <c r="B29" s="1">
        <v>0.46</v>
      </c>
      <c r="C29" s="18">
        <f t="shared" si="0"/>
        <v>1637.14</v>
      </c>
      <c r="D29" s="18">
        <v>1.1268</v>
      </c>
      <c r="E29" s="18"/>
      <c r="F29" s="1">
        <v>0.46</v>
      </c>
      <c r="G29" s="18">
        <f t="shared" si="1"/>
        <v>1574.5800000000002</v>
      </c>
      <c r="H29" s="18">
        <v>1.8695999999999999</v>
      </c>
      <c r="I29" s="1"/>
      <c r="J29" s="24">
        <v>0.46</v>
      </c>
      <c r="K29" s="23">
        <f t="shared" si="2"/>
        <v>1413.5800000000002</v>
      </c>
      <c r="L29" s="23">
        <v>2.6760999999999999</v>
      </c>
    </row>
    <row r="30" spans="2:12" x14ac:dyDescent="0.25">
      <c r="B30" s="1">
        <v>0.48</v>
      </c>
      <c r="C30" s="18">
        <f t="shared" si="0"/>
        <v>1708.32</v>
      </c>
      <c r="D30" s="18">
        <v>1.1898</v>
      </c>
      <c r="E30" s="18"/>
      <c r="F30" s="1">
        <v>0.48</v>
      </c>
      <c r="G30" s="18">
        <f t="shared" si="1"/>
        <v>1643.04</v>
      </c>
      <c r="H30" s="18">
        <v>1.9846999999999999</v>
      </c>
      <c r="I30" s="1"/>
      <c r="J30" s="24">
        <v>0.48</v>
      </c>
      <c r="K30" s="23">
        <f t="shared" si="2"/>
        <v>1475.04</v>
      </c>
      <c r="L30" s="23">
        <v>2.8538999999999999</v>
      </c>
    </row>
    <row r="31" spans="2:12" x14ac:dyDescent="0.25">
      <c r="B31" s="1">
        <v>0.5</v>
      </c>
      <c r="C31" s="18">
        <f t="shared" si="0"/>
        <v>1779.5</v>
      </c>
      <c r="D31" s="18">
        <v>1.2544</v>
      </c>
      <c r="E31" s="18"/>
      <c r="F31" s="1">
        <v>0.5</v>
      </c>
      <c r="G31" s="18">
        <f t="shared" si="1"/>
        <v>1711.5</v>
      </c>
      <c r="H31" s="18">
        <v>2.1038000000000001</v>
      </c>
      <c r="I31" s="1"/>
      <c r="J31" s="24">
        <v>0.5</v>
      </c>
      <c r="K31" s="23">
        <f t="shared" si="2"/>
        <v>1536.5</v>
      </c>
      <c r="L31" s="23">
        <v>3.0396999999999998</v>
      </c>
    </row>
    <row r="32" spans="2:12" x14ac:dyDescent="0.25">
      <c r="B32" s="1">
        <v>0.52</v>
      </c>
      <c r="C32" s="18">
        <f t="shared" si="0"/>
        <v>1850.68</v>
      </c>
      <c r="D32" s="18">
        <v>1.3206</v>
      </c>
      <c r="E32" s="18"/>
      <c r="F32" s="1">
        <v>0.52</v>
      </c>
      <c r="G32" s="18">
        <f t="shared" si="1"/>
        <v>1779.96</v>
      </c>
      <c r="H32" s="18">
        <v>2.2273000000000001</v>
      </c>
      <c r="I32" s="1"/>
      <c r="J32" s="24">
        <v>0.52</v>
      </c>
      <c r="K32" s="23">
        <f t="shared" si="2"/>
        <v>1597.96</v>
      </c>
      <c r="L32" s="23">
        <v>3.234</v>
      </c>
    </row>
    <row r="33" spans="2:12" x14ac:dyDescent="0.25">
      <c r="B33" s="1">
        <v>0.54</v>
      </c>
      <c r="C33" s="18">
        <f t="shared" si="0"/>
        <v>1921.8600000000001</v>
      </c>
      <c r="D33" s="18">
        <v>1.3884000000000001</v>
      </c>
      <c r="E33" s="18"/>
      <c r="F33" s="1">
        <v>0.54</v>
      </c>
      <c r="G33" s="18">
        <f t="shared" si="1"/>
        <v>1848.42</v>
      </c>
      <c r="H33" s="18">
        <v>2.3553000000000002</v>
      </c>
      <c r="I33" s="1"/>
      <c r="J33" s="24">
        <v>0.54</v>
      </c>
      <c r="K33" s="23">
        <f t="shared" si="2"/>
        <v>1659.42</v>
      </c>
      <c r="L33" s="23">
        <v>3.4375</v>
      </c>
    </row>
    <row r="34" spans="2:12" x14ac:dyDescent="0.25">
      <c r="B34" s="1">
        <v>0.56000000000000005</v>
      </c>
      <c r="C34" s="18">
        <f t="shared" si="0"/>
        <v>1993.0400000000002</v>
      </c>
      <c r="D34" s="18">
        <v>1.458</v>
      </c>
      <c r="E34" s="18"/>
      <c r="F34" s="1">
        <v>0.56000000000000005</v>
      </c>
      <c r="G34" s="18">
        <f t="shared" si="1"/>
        <v>1916.88</v>
      </c>
      <c r="H34" s="18">
        <v>2.4881000000000002</v>
      </c>
      <c r="I34" s="1"/>
      <c r="J34" s="24">
        <v>0.56000000000000005</v>
      </c>
      <c r="K34" s="23">
        <f t="shared" si="2"/>
        <v>1720.88</v>
      </c>
      <c r="L34" s="23">
        <v>3.6509</v>
      </c>
    </row>
    <row r="35" spans="2:12" x14ac:dyDescent="0.25">
      <c r="B35" s="1">
        <v>0.57999999999999996</v>
      </c>
      <c r="C35" s="18">
        <f t="shared" si="0"/>
        <v>2064.2199999999998</v>
      </c>
      <c r="D35" s="18">
        <v>1.5293000000000001</v>
      </c>
      <c r="E35" s="18"/>
      <c r="F35" s="1">
        <v>0.57999999999999996</v>
      </c>
      <c r="G35" s="18">
        <f t="shared" si="1"/>
        <v>1985.34</v>
      </c>
      <c r="H35" s="18">
        <v>2.6259999999999999</v>
      </c>
      <c r="I35" s="1"/>
      <c r="J35" s="24">
        <v>0.57999999999999996</v>
      </c>
      <c r="K35" s="23">
        <f t="shared" si="2"/>
        <v>1782.34</v>
      </c>
      <c r="L35" s="23">
        <v>3.8748999999999998</v>
      </c>
    </row>
    <row r="36" spans="2:12" x14ac:dyDescent="0.25">
      <c r="B36" s="1">
        <v>0.6</v>
      </c>
      <c r="C36" s="18">
        <f t="shared" si="0"/>
        <v>2135.4</v>
      </c>
      <c r="D36" s="18">
        <v>1.6024</v>
      </c>
      <c r="E36" s="18"/>
      <c r="F36" s="1">
        <v>0.6</v>
      </c>
      <c r="G36" s="18">
        <f t="shared" si="1"/>
        <v>2053.7999999999997</v>
      </c>
      <c r="H36" s="18">
        <v>2.7692000000000001</v>
      </c>
      <c r="I36" s="1"/>
      <c r="J36" s="24">
        <v>0.6</v>
      </c>
      <c r="K36" s="23">
        <f t="shared" si="2"/>
        <v>1843.8</v>
      </c>
      <c r="L36" s="23">
        <v>4.1102999999999996</v>
      </c>
    </row>
    <row r="37" spans="2:12" x14ac:dyDescent="0.25">
      <c r="B37" s="1">
        <v>0.62</v>
      </c>
      <c r="C37" s="18">
        <f t="shared" si="0"/>
        <v>2206.58</v>
      </c>
      <c r="D37" s="18">
        <v>1.6775</v>
      </c>
      <c r="E37" s="18"/>
      <c r="F37" s="1">
        <v>0.62</v>
      </c>
      <c r="G37" s="18">
        <f t="shared" si="1"/>
        <v>2122.2599999999998</v>
      </c>
      <c r="H37" s="18">
        <v>2.9180999999999999</v>
      </c>
      <c r="I37" s="1"/>
      <c r="J37" s="24">
        <v>0.62</v>
      </c>
      <c r="K37" s="23">
        <f t="shared" si="2"/>
        <v>1905.26</v>
      </c>
      <c r="L37" s="23">
        <v>4.3578999999999999</v>
      </c>
    </row>
    <row r="38" spans="2:12" x14ac:dyDescent="0.25">
      <c r="B38" s="1">
        <v>0.64</v>
      </c>
      <c r="C38" s="18">
        <f t="shared" si="0"/>
        <v>2277.7600000000002</v>
      </c>
      <c r="D38" s="18">
        <v>1.7546999999999999</v>
      </c>
      <c r="E38" s="18"/>
      <c r="F38" s="1">
        <v>0.64</v>
      </c>
      <c r="G38" s="18">
        <f t="shared" si="1"/>
        <v>2190.7200000000003</v>
      </c>
      <c r="H38" s="18">
        <v>3.073</v>
      </c>
      <c r="I38" s="1"/>
      <c r="J38" s="24">
        <v>0.64</v>
      </c>
      <c r="K38" s="23">
        <f t="shared" si="2"/>
        <v>1966.72</v>
      </c>
      <c r="L38" s="23">
        <v>4.6189</v>
      </c>
    </row>
    <row r="39" spans="2:12" x14ac:dyDescent="0.25">
      <c r="B39" s="1">
        <v>0.66</v>
      </c>
      <c r="C39" s="18">
        <f t="shared" si="0"/>
        <v>2348.94</v>
      </c>
      <c r="D39" s="18">
        <v>1.8338000000000001</v>
      </c>
      <c r="E39" s="18"/>
      <c r="F39" s="1">
        <v>0.66</v>
      </c>
      <c r="G39" s="18">
        <f t="shared" si="1"/>
        <v>2259.1800000000003</v>
      </c>
      <c r="H39" s="18">
        <v>3.2343999999999999</v>
      </c>
      <c r="I39" s="1"/>
      <c r="J39" s="24">
        <v>0.66</v>
      </c>
      <c r="K39" s="23">
        <f t="shared" si="2"/>
        <v>2028.18</v>
      </c>
      <c r="L39" s="23">
        <v>4.8941999999999997</v>
      </c>
    </row>
    <row r="40" spans="2:12" x14ac:dyDescent="0.25">
      <c r="B40" s="27">
        <v>0.68</v>
      </c>
      <c r="C40" s="28">
        <f t="shared" si="0"/>
        <v>2420.1200000000003</v>
      </c>
      <c r="D40" s="28">
        <v>1.9152</v>
      </c>
      <c r="E40" s="18"/>
      <c r="F40" s="27">
        <v>0.68</v>
      </c>
      <c r="G40" s="28">
        <f t="shared" si="1"/>
        <v>2327.6400000000003</v>
      </c>
      <c r="H40" s="28">
        <v>3.4026000000000001</v>
      </c>
      <c r="I40" s="1"/>
      <c r="J40" s="31">
        <v>0.68</v>
      </c>
      <c r="K40" s="32">
        <f t="shared" si="2"/>
        <v>2089.6400000000003</v>
      </c>
      <c r="L40" s="32">
        <v>5.1851000000000003</v>
      </c>
    </row>
    <row r="41" spans="2:12" x14ac:dyDescent="0.25">
      <c r="B41" s="27">
        <v>0.7</v>
      </c>
      <c r="C41" s="28">
        <f t="shared" si="0"/>
        <v>2491.2999999999997</v>
      </c>
      <c r="D41" s="27">
        <v>1.9987999999999999</v>
      </c>
      <c r="E41" s="18"/>
      <c r="F41" s="27">
        <v>0.7</v>
      </c>
      <c r="G41" s="27">
        <f t="shared" ref="G41:G56" si="3">F41*$G$4</f>
        <v>2396.1</v>
      </c>
      <c r="H41" s="27">
        <v>3.5781000000000001</v>
      </c>
      <c r="J41" s="28">
        <v>0.7</v>
      </c>
      <c r="K41" s="32">
        <f t="shared" si="2"/>
        <v>2151.1</v>
      </c>
      <c r="L41" s="27">
        <v>5.4931000000000001</v>
      </c>
    </row>
    <row r="42" spans="2:12" x14ac:dyDescent="0.25">
      <c r="B42" s="27">
        <v>0.72</v>
      </c>
      <c r="C42" s="28">
        <f t="shared" ref="C42:C56" si="4">B42*$C$4</f>
        <v>2562.48</v>
      </c>
      <c r="D42" s="27">
        <v>2.0848</v>
      </c>
      <c r="E42" s="18"/>
      <c r="F42" s="27">
        <v>0.72</v>
      </c>
      <c r="G42" s="27">
        <f t="shared" si="3"/>
        <v>2464.56</v>
      </c>
      <c r="H42" s="27">
        <v>3.7612999999999999</v>
      </c>
      <c r="J42" s="28">
        <v>0.72</v>
      </c>
      <c r="K42" s="32">
        <f t="shared" si="2"/>
        <v>2212.56</v>
      </c>
      <c r="L42" s="27">
        <v>5.8196000000000003</v>
      </c>
    </row>
    <row r="43" spans="2:12" x14ac:dyDescent="0.25">
      <c r="B43" s="27">
        <v>0.74</v>
      </c>
      <c r="C43" s="28">
        <f t="shared" si="4"/>
        <v>2633.66</v>
      </c>
      <c r="D43" s="27">
        <v>2.1732999999999998</v>
      </c>
      <c r="E43" s="18"/>
      <c r="F43" s="27">
        <v>0.74</v>
      </c>
      <c r="G43" s="27">
        <f t="shared" si="3"/>
        <v>2533.02</v>
      </c>
      <c r="H43" s="27">
        <v>3.9527999999999999</v>
      </c>
      <c r="J43" s="28">
        <v>0.74</v>
      </c>
      <c r="K43" s="32">
        <f t="shared" si="2"/>
        <v>2274.02</v>
      </c>
      <c r="L43" s="27">
        <v>6.1662999999999997</v>
      </c>
    </row>
    <row r="44" spans="2:12" x14ac:dyDescent="0.25">
      <c r="B44" s="27">
        <v>0.76</v>
      </c>
      <c r="C44" s="27">
        <f t="shared" si="4"/>
        <v>2704.84</v>
      </c>
      <c r="D44" s="27">
        <v>2.2643</v>
      </c>
      <c r="E44" s="18"/>
      <c r="F44" s="27">
        <v>0.76</v>
      </c>
      <c r="G44" s="27">
        <f t="shared" si="3"/>
        <v>2601.48</v>
      </c>
      <c r="H44" s="27">
        <v>4.1531000000000002</v>
      </c>
      <c r="J44" s="28">
        <v>0.76</v>
      </c>
      <c r="K44" s="32">
        <f t="shared" si="2"/>
        <v>2335.48</v>
      </c>
      <c r="L44" s="27">
        <v>6.5353000000000003</v>
      </c>
    </row>
    <row r="45" spans="2:12" x14ac:dyDescent="0.25">
      <c r="B45" s="27">
        <v>0.78</v>
      </c>
      <c r="C45" s="27">
        <f t="shared" si="4"/>
        <v>2776.02</v>
      </c>
      <c r="D45" s="27">
        <v>2.3580999999999999</v>
      </c>
      <c r="E45" s="18"/>
      <c r="F45" s="27">
        <v>0.78</v>
      </c>
      <c r="G45" s="27">
        <f t="shared" si="3"/>
        <v>2669.94</v>
      </c>
      <c r="H45" s="27">
        <v>4.3630000000000004</v>
      </c>
      <c r="J45" s="28">
        <v>0.78</v>
      </c>
      <c r="K45" s="32">
        <f t="shared" si="2"/>
        <v>2396.94</v>
      </c>
      <c r="L45" s="27">
        <v>6.9287000000000001</v>
      </c>
    </row>
    <row r="46" spans="2:12" x14ac:dyDescent="0.25">
      <c r="B46" s="27">
        <v>0.8</v>
      </c>
      <c r="C46" s="27">
        <f t="shared" si="4"/>
        <v>2847.2000000000003</v>
      </c>
      <c r="D46" s="27">
        <v>2.4546000000000001</v>
      </c>
      <c r="E46" s="18"/>
      <c r="F46" s="27">
        <v>0.8</v>
      </c>
      <c r="G46" s="27">
        <f t="shared" si="3"/>
        <v>2738.4</v>
      </c>
      <c r="H46" s="27">
        <v>4.5831</v>
      </c>
      <c r="J46" s="28">
        <v>0.8</v>
      </c>
      <c r="K46" s="32">
        <f t="shared" si="2"/>
        <v>2458.4</v>
      </c>
      <c r="L46" s="27">
        <v>7.3491</v>
      </c>
    </row>
    <row r="47" spans="2:12" x14ac:dyDescent="0.25">
      <c r="B47" s="27">
        <v>0.82</v>
      </c>
      <c r="C47" s="27">
        <f t="shared" si="4"/>
        <v>2918.3799999999997</v>
      </c>
      <c r="D47" s="27">
        <v>2.5541</v>
      </c>
      <c r="E47" s="18"/>
      <c r="F47" s="27">
        <v>0.82</v>
      </c>
      <c r="G47" s="27">
        <f t="shared" si="3"/>
        <v>2806.8599999999997</v>
      </c>
      <c r="H47" s="27">
        <v>4.8140000000000001</v>
      </c>
      <c r="J47" s="28">
        <v>0.82</v>
      </c>
      <c r="K47" s="32">
        <f t="shared" si="2"/>
        <v>2519.8599999999997</v>
      </c>
      <c r="L47" s="27">
        <v>7.7991999999999999</v>
      </c>
    </row>
    <row r="48" spans="2:12" x14ac:dyDescent="0.25">
      <c r="B48" s="27">
        <v>0.84</v>
      </c>
      <c r="C48" s="27">
        <f t="shared" si="4"/>
        <v>2989.56</v>
      </c>
      <c r="D48" s="27">
        <v>2.6566999999999998</v>
      </c>
      <c r="E48" s="18"/>
      <c r="F48" s="27">
        <v>0.84</v>
      </c>
      <c r="G48" s="27">
        <f t="shared" si="3"/>
        <v>2875.3199999999997</v>
      </c>
      <c r="H48" s="27">
        <v>5.0568</v>
      </c>
      <c r="J48" s="28">
        <v>0.84</v>
      </c>
      <c r="K48" s="32">
        <f t="shared" si="2"/>
        <v>2581.3199999999997</v>
      </c>
      <c r="L48" s="27">
        <v>8.2825000000000006</v>
      </c>
    </row>
    <row r="49" spans="2:12" x14ac:dyDescent="0.25">
      <c r="B49" s="27">
        <v>0.86</v>
      </c>
      <c r="C49" s="27">
        <f t="shared" si="4"/>
        <v>3060.74</v>
      </c>
      <c r="D49" s="27">
        <v>2.7625000000000002</v>
      </c>
      <c r="E49" s="18"/>
      <c r="F49" s="27">
        <v>0.86</v>
      </c>
      <c r="G49" s="27">
        <f t="shared" si="3"/>
        <v>2943.7799999999997</v>
      </c>
      <c r="H49" s="27">
        <v>5.3122999999999996</v>
      </c>
      <c r="J49" s="28">
        <v>0.86</v>
      </c>
      <c r="K49" s="32">
        <f t="shared" si="2"/>
        <v>2642.7799999999997</v>
      </c>
      <c r="L49" s="27">
        <v>8.8026</v>
      </c>
    </row>
    <row r="50" spans="2:12" x14ac:dyDescent="0.25">
      <c r="B50" s="27">
        <v>0.88</v>
      </c>
      <c r="C50" s="27">
        <f t="shared" si="4"/>
        <v>3131.92</v>
      </c>
      <c r="D50" s="27">
        <v>2.8715999999999999</v>
      </c>
      <c r="E50" s="18"/>
      <c r="F50" s="27">
        <v>0.88</v>
      </c>
      <c r="G50" s="27">
        <f t="shared" si="3"/>
        <v>3012.2400000000002</v>
      </c>
      <c r="H50" s="27">
        <v>5.5815000000000001</v>
      </c>
      <c r="J50" s="28">
        <v>0.88</v>
      </c>
      <c r="K50" s="32">
        <f t="shared" si="2"/>
        <v>2704.2400000000002</v>
      </c>
      <c r="L50" s="27">
        <v>9.3641000000000005</v>
      </c>
    </row>
    <row r="51" spans="2:12" x14ac:dyDescent="0.25">
      <c r="B51" s="27">
        <v>0.9</v>
      </c>
      <c r="C51" s="27">
        <f t="shared" si="4"/>
        <v>3203.1</v>
      </c>
      <c r="D51" s="27">
        <v>2.9843999999999999</v>
      </c>
      <c r="E51" s="18"/>
      <c r="F51" s="27">
        <v>0.9</v>
      </c>
      <c r="G51" s="27">
        <f t="shared" si="3"/>
        <v>3080.7000000000003</v>
      </c>
      <c r="H51" s="27">
        <v>5.8657000000000004</v>
      </c>
      <c r="J51" s="28">
        <v>0.9</v>
      </c>
      <c r="K51" s="32">
        <f t="shared" si="2"/>
        <v>2765.7000000000003</v>
      </c>
      <c r="L51" s="27">
        <v>9.9720999999999993</v>
      </c>
    </row>
    <row r="52" spans="2:12" x14ac:dyDescent="0.25">
      <c r="B52" s="27">
        <v>0.92</v>
      </c>
      <c r="C52" s="27">
        <f t="shared" si="4"/>
        <v>3274.28</v>
      </c>
      <c r="D52" s="27">
        <v>3.1008</v>
      </c>
      <c r="E52" s="18"/>
      <c r="F52" s="27">
        <v>0.92</v>
      </c>
      <c r="G52" s="27">
        <f t="shared" si="3"/>
        <v>3149.1600000000003</v>
      </c>
      <c r="H52" s="27">
        <v>6.1660000000000004</v>
      </c>
      <c r="J52" s="28">
        <v>0.92</v>
      </c>
      <c r="K52" s="32">
        <f t="shared" si="2"/>
        <v>2827.1600000000003</v>
      </c>
      <c r="L52" s="27">
        <v>10.632</v>
      </c>
    </row>
    <row r="53" spans="2:12" x14ac:dyDescent="0.25">
      <c r="B53" s="27">
        <v>0.94</v>
      </c>
      <c r="C53" s="27">
        <f t="shared" si="4"/>
        <v>3345.46</v>
      </c>
      <c r="D53" s="27">
        <v>3.2212000000000001</v>
      </c>
      <c r="E53" s="18"/>
      <c r="F53" s="27">
        <v>0.94</v>
      </c>
      <c r="G53" s="27">
        <f t="shared" si="3"/>
        <v>3217.62</v>
      </c>
      <c r="H53" s="27">
        <v>6.4839000000000002</v>
      </c>
      <c r="J53" s="28">
        <v>0.94</v>
      </c>
      <c r="K53" s="32">
        <f t="shared" si="2"/>
        <v>2888.62</v>
      </c>
      <c r="L53" s="27">
        <v>11.352</v>
      </c>
    </row>
    <row r="54" spans="2:12" x14ac:dyDescent="0.25">
      <c r="B54" s="27">
        <v>0.96</v>
      </c>
      <c r="C54" s="27">
        <f t="shared" si="4"/>
        <v>3416.64</v>
      </c>
      <c r="D54" s="27">
        <v>3.3458000000000001</v>
      </c>
      <c r="E54" s="18"/>
      <c r="F54" s="27">
        <v>0.96</v>
      </c>
      <c r="G54" s="27">
        <f t="shared" si="3"/>
        <v>3286.08</v>
      </c>
      <c r="H54" s="27">
        <v>6.8270999999999997</v>
      </c>
      <c r="J54" s="28">
        <v>0.96</v>
      </c>
      <c r="K54" s="32">
        <f t="shared" si="2"/>
        <v>2950.08</v>
      </c>
      <c r="L54" s="27">
        <v>12.14</v>
      </c>
    </row>
    <row r="55" spans="2:12" x14ac:dyDescent="0.25">
      <c r="B55" s="27">
        <v>0.98</v>
      </c>
      <c r="C55" s="27">
        <f t="shared" si="4"/>
        <v>3487.82</v>
      </c>
      <c r="D55" s="27">
        <v>3.4813999999999998</v>
      </c>
      <c r="E55" s="18"/>
      <c r="F55" s="27">
        <v>0.98</v>
      </c>
      <c r="G55" s="27">
        <f t="shared" si="3"/>
        <v>3354.54</v>
      </c>
      <c r="H55" s="27">
        <v>7.3385999999999996</v>
      </c>
      <c r="J55" s="28">
        <v>0.98</v>
      </c>
      <c r="K55" s="26">
        <f t="shared" si="2"/>
        <v>3011.54</v>
      </c>
      <c r="L55" s="17">
        <v>13.127000000000001</v>
      </c>
    </row>
    <row r="56" spans="2:12" x14ac:dyDescent="0.25">
      <c r="B56" s="17">
        <v>1</v>
      </c>
      <c r="C56" s="17">
        <f t="shared" si="4"/>
        <v>3559</v>
      </c>
      <c r="D56" s="17">
        <v>4.0256999999999996</v>
      </c>
      <c r="E56" s="18"/>
      <c r="F56" s="17">
        <v>1</v>
      </c>
      <c r="G56" s="17">
        <f t="shared" si="3"/>
        <v>3423</v>
      </c>
      <c r="H56" s="17">
        <v>9.7155000000000005</v>
      </c>
      <c r="J56" s="19">
        <v>1</v>
      </c>
      <c r="K56" s="26">
        <f t="shared" si="2"/>
        <v>3073</v>
      </c>
      <c r="L56" s="17">
        <v>16.920000000000002</v>
      </c>
    </row>
    <row r="57" spans="2:12" x14ac:dyDescent="0.25">
      <c r="E57" s="18"/>
      <c r="F57" s="29"/>
      <c r="G57" s="29"/>
      <c r="H57" s="29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0C10-64DC-441E-B383-89377AFAEE34}">
  <dimension ref="B2:L58"/>
  <sheetViews>
    <sheetView workbookViewId="0">
      <selection activeCell="E16" sqref="E16"/>
    </sheetView>
  </sheetViews>
  <sheetFormatPr defaultRowHeight="15" x14ac:dyDescent="0.25"/>
  <cols>
    <col min="1" max="1" width="2.7109375" style="1" customWidth="1"/>
    <col min="2" max="8" width="9.140625" style="1"/>
    <col min="9" max="10" width="9.140625" style="18"/>
    <col min="11" max="16384" width="9.140625" style="1"/>
  </cols>
  <sheetData>
    <row r="2" spans="2:12" x14ac:dyDescent="0.25">
      <c r="B2" s="15" t="s">
        <v>57</v>
      </c>
    </row>
    <row r="3" spans="2:12" ht="18" x14ac:dyDescent="0.25">
      <c r="B3" s="15" t="s">
        <v>115</v>
      </c>
      <c r="F3" s="15" t="s">
        <v>116</v>
      </c>
      <c r="J3" s="15" t="s">
        <v>117</v>
      </c>
    </row>
    <row r="4" spans="2:12" x14ac:dyDescent="0.25">
      <c r="B4" s="15" t="s">
        <v>46</v>
      </c>
      <c r="C4" s="8">
        <v>3716</v>
      </c>
      <c r="D4" s="7" t="s">
        <v>15</v>
      </c>
      <c r="F4" s="15" t="s">
        <v>46</v>
      </c>
      <c r="G4" s="8">
        <v>3703</v>
      </c>
      <c r="H4" s="20" t="s">
        <v>15</v>
      </c>
      <c r="J4" s="15" t="s">
        <v>46</v>
      </c>
      <c r="K4" s="30">
        <v>3687</v>
      </c>
      <c r="L4" s="20" t="s">
        <v>15</v>
      </c>
    </row>
    <row r="5" spans="2:12" x14ac:dyDescent="0.25">
      <c r="B5" s="8"/>
      <c r="C5" s="7"/>
      <c r="D5" s="7"/>
      <c r="J5" s="1"/>
    </row>
    <row r="6" spans="2:12" x14ac:dyDescent="0.25">
      <c r="B6" s="16" t="s">
        <v>44</v>
      </c>
      <c r="C6" s="16" t="s">
        <v>47</v>
      </c>
      <c r="D6" s="16" t="s">
        <v>45</v>
      </c>
      <c r="F6" s="16" t="s">
        <v>44</v>
      </c>
      <c r="G6" s="21" t="s">
        <v>47</v>
      </c>
      <c r="H6" s="21" t="s">
        <v>45</v>
      </c>
      <c r="I6" s="1"/>
      <c r="J6" s="16" t="s">
        <v>44</v>
      </c>
      <c r="K6" s="21" t="s">
        <v>47</v>
      </c>
      <c r="L6" s="21" t="s">
        <v>45</v>
      </c>
    </row>
    <row r="7" spans="2:12" s="18" customFormat="1" x14ac:dyDescent="0.25">
      <c r="B7" s="18">
        <v>0.02</v>
      </c>
      <c r="C7" s="18">
        <f t="shared" ref="C7:C41" si="0">B7*$C$4</f>
        <v>74.320000000000007</v>
      </c>
      <c r="D7" s="18">
        <v>2.5817E-2</v>
      </c>
      <c r="F7" s="14">
        <v>0.02</v>
      </c>
      <c r="G7" s="18">
        <f t="shared" ref="G7:G40" si="1">F7*$G$4</f>
        <v>74.06</v>
      </c>
      <c r="H7" s="14">
        <v>4.0245999999999997E-2</v>
      </c>
      <c r="J7" s="22">
        <v>0.01</v>
      </c>
      <c r="K7" s="23">
        <f>J7*$K$4</f>
        <v>36.869999999999997</v>
      </c>
      <c r="L7" s="22">
        <v>2.9523000000000001E-2</v>
      </c>
    </row>
    <row r="8" spans="2:12" x14ac:dyDescent="0.25">
      <c r="B8" s="14">
        <v>0.04</v>
      </c>
      <c r="C8" s="18">
        <f t="shared" si="0"/>
        <v>148.64000000000001</v>
      </c>
      <c r="D8" s="14">
        <v>5.1938999999999999E-2</v>
      </c>
      <c r="F8" s="14">
        <v>0.04</v>
      </c>
      <c r="G8" s="18">
        <f t="shared" si="1"/>
        <v>148.12</v>
      </c>
      <c r="H8" s="14">
        <v>8.1151000000000001E-2</v>
      </c>
      <c r="I8" s="1"/>
      <c r="J8" s="22">
        <v>0.02</v>
      </c>
      <c r="K8" s="23">
        <f t="shared" ref="K8:K58" si="2">J8*$K$4</f>
        <v>73.739999999999995</v>
      </c>
      <c r="L8" s="22">
        <v>5.9360999999999997E-2</v>
      </c>
    </row>
    <row r="9" spans="2:12" x14ac:dyDescent="0.25">
      <c r="B9" s="14">
        <v>0.06</v>
      </c>
      <c r="C9" s="18">
        <f t="shared" si="0"/>
        <v>222.95999999999998</v>
      </c>
      <c r="D9" s="14">
        <v>7.8371999999999997E-2</v>
      </c>
      <c r="F9" s="14">
        <v>0.06</v>
      </c>
      <c r="G9" s="18">
        <f t="shared" si="1"/>
        <v>222.17999999999998</v>
      </c>
      <c r="H9" s="18">
        <v>0.12273000000000001</v>
      </c>
      <c r="I9" s="1"/>
      <c r="J9" s="22">
        <v>3.5000000000000003E-2</v>
      </c>
      <c r="K9" s="23">
        <f t="shared" si="2"/>
        <v>129.04500000000002</v>
      </c>
      <c r="L9" s="23">
        <v>0.10471999999999999</v>
      </c>
    </row>
    <row r="10" spans="2:12" x14ac:dyDescent="0.25">
      <c r="B10" s="14">
        <v>0.08</v>
      </c>
      <c r="C10" s="18">
        <f t="shared" si="0"/>
        <v>297.28000000000003</v>
      </c>
      <c r="D10" s="18">
        <v>0.10512000000000001</v>
      </c>
      <c r="F10" s="14">
        <v>0.08</v>
      </c>
      <c r="G10" s="18">
        <f t="shared" si="1"/>
        <v>296.24</v>
      </c>
      <c r="H10" s="18">
        <v>0.16500000000000001</v>
      </c>
      <c r="I10" s="1"/>
      <c r="J10" s="22">
        <v>5.5E-2</v>
      </c>
      <c r="K10" s="23">
        <f t="shared" si="2"/>
        <v>202.785</v>
      </c>
      <c r="L10" s="23">
        <v>0.16635</v>
      </c>
    </row>
    <row r="11" spans="2:12" x14ac:dyDescent="0.25">
      <c r="B11" s="1">
        <v>0.1</v>
      </c>
      <c r="C11" s="18">
        <f t="shared" si="0"/>
        <v>371.6</v>
      </c>
      <c r="D11" s="18">
        <v>0.13219</v>
      </c>
      <c r="F11" s="1">
        <v>0.1</v>
      </c>
      <c r="G11" s="18">
        <f t="shared" si="1"/>
        <v>370.3</v>
      </c>
      <c r="H11" s="18">
        <v>0.20799000000000001</v>
      </c>
      <c r="I11" s="1"/>
      <c r="J11" s="22">
        <v>7.4999999999999997E-2</v>
      </c>
      <c r="K11" s="23">
        <f t="shared" si="2"/>
        <v>276.52499999999998</v>
      </c>
      <c r="L11" s="23">
        <v>0.22933999999999999</v>
      </c>
    </row>
    <row r="12" spans="2:12" x14ac:dyDescent="0.25">
      <c r="B12" s="1">
        <v>0.12</v>
      </c>
      <c r="C12" s="18">
        <f t="shared" si="0"/>
        <v>445.91999999999996</v>
      </c>
      <c r="D12" s="18">
        <v>0.15959000000000001</v>
      </c>
      <c r="F12" s="1">
        <v>0.12</v>
      </c>
      <c r="G12" s="18">
        <f t="shared" si="1"/>
        <v>444.35999999999996</v>
      </c>
      <c r="H12" s="18">
        <v>0.25169999999999998</v>
      </c>
      <c r="I12" s="1"/>
      <c r="J12" s="22">
        <v>9.5000000000000001E-2</v>
      </c>
      <c r="K12" s="23">
        <f t="shared" si="2"/>
        <v>350.26499999999999</v>
      </c>
      <c r="L12" s="23">
        <v>0.29374</v>
      </c>
    </row>
    <row r="13" spans="2:12" x14ac:dyDescent="0.25">
      <c r="B13" s="1">
        <v>0.14000000000000001</v>
      </c>
      <c r="C13" s="18">
        <f t="shared" si="0"/>
        <v>520.24</v>
      </c>
      <c r="D13" s="18">
        <v>0.18733</v>
      </c>
      <c r="F13" s="1">
        <v>0.14000000000000001</v>
      </c>
      <c r="G13" s="18">
        <f t="shared" si="1"/>
        <v>518.42000000000007</v>
      </c>
      <c r="H13" s="18">
        <v>0.29616999999999999</v>
      </c>
      <c r="I13" s="1"/>
      <c r="J13" s="24">
        <v>0.115</v>
      </c>
      <c r="K13" s="23">
        <f t="shared" si="2"/>
        <v>424.005</v>
      </c>
      <c r="L13" s="23">
        <v>0.35959000000000002</v>
      </c>
    </row>
    <row r="14" spans="2:12" x14ac:dyDescent="0.25">
      <c r="B14" s="1">
        <v>0.16</v>
      </c>
      <c r="C14" s="18">
        <f t="shared" si="0"/>
        <v>594.56000000000006</v>
      </c>
      <c r="D14" s="18">
        <v>0.21540999999999999</v>
      </c>
      <c r="F14" s="1">
        <v>0.16</v>
      </c>
      <c r="G14" s="18">
        <f t="shared" si="1"/>
        <v>592.48</v>
      </c>
      <c r="H14" s="18">
        <v>0.34139999999999998</v>
      </c>
      <c r="I14" s="1"/>
      <c r="J14" s="24">
        <v>0.13500000000000001</v>
      </c>
      <c r="K14" s="23">
        <f t="shared" si="2"/>
        <v>497.745</v>
      </c>
      <c r="L14" s="23">
        <v>0.42693999999999999</v>
      </c>
    </row>
    <row r="15" spans="2:12" x14ac:dyDescent="0.25">
      <c r="B15" s="1">
        <v>0.18</v>
      </c>
      <c r="C15" s="18">
        <f t="shared" si="0"/>
        <v>668.88</v>
      </c>
      <c r="D15" s="18">
        <v>0.24382999999999999</v>
      </c>
      <c r="F15" s="1">
        <v>0.18</v>
      </c>
      <c r="G15" s="18">
        <f t="shared" si="1"/>
        <v>666.54</v>
      </c>
      <c r="H15" s="18">
        <v>0.38741999999999999</v>
      </c>
      <c r="I15" s="1"/>
      <c r="J15" s="24">
        <v>0.155</v>
      </c>
      <c r="K15" s="23">
        <f t="shared" si="2"/>
        <v>571.48500000000001</v>
      </c>
      <c r="L15" s="23">
        <v>0.49585000000000001</v>
      </c>
    </row>
    <row r="16" spans="2:12" x14ac:dyDescent="0.25">
      <c r="B16" s="1">
        <v>0.2</v>
      </c>
      <c r="C16" s="18">
        <f t="shared" si="0"/>
        <v>743.2</v>
      </c>
      <c r="D16" s="18">
        <v>0.27261000000000002</v>
      </c>
      <c r="F16" s="1">
        <v>0.2</v>
      </c>
      <c r="G16" s="18">
        <f t="shared" si="1"/>
        <v>740.6</v>
      </c>
      <c r="H16" s="18">
        <v>0.43425000000000002</v>
      </c>
      <c r="I16" s="1"/>
      <c r="J16" s="24">
        <v>0.17499999999999999</v>
      </c>
      <c r="K16" s="23">
        <f t="shared" si="2"/>
        <v>645.22499999999991</v>
      </c>
      <c r="L16" s="23">
        <v>0.56637999999999999</v>
      </c>
    </row>
    <row r="17" spans="2:12" x14ac:dyDescent="0.25">
      <c r="B17" s="1">
        <v>0.22</v>
      </c>
      <c r="C17" s="18">
        <f t="shared" si="0"/>
        <v>817.52</v>
      </c>
      <c r="D17" s="18">
        <v>0.30175999999999997</v>
      </c>
      <c r="F17" s="1">
        <v>0.22</v>
      </c>
      <c r="G17" s="18">
        <f t="shared" si="1"/>
        <v>814.66</v>
      </c>
      <c r="H17" s="18">
        <v>0.48192000000000002</v>
      </c>
      <c r="I17" s="1"/>
      <c r="J17" s="24">
        <v>0.19500000000000001</v>
      </c>
      <c r="K17" s="23">
        <f t="shared" si="2"/>
        <v>718.96500000000003</v>
      </c>
      <c r="L17" s="23">
        <v>0.63856999999999997</v>
      </c>
    </row>
    <row r="18" spans="2:12" x14ac:dyDescent="0.25">
      <c r="B18" s="1">
        <v>0.24</v>
      </c>
      <c r="C18" s="18">
        <f t="shared" si="0"/>
        <v>891.83999999999992</v>
      </c>
      <c r="D18" s="18">
        <v>0.33127000000000001</v>
      </c>
      <c r="F18" s="1">
        <v>0.24</v>
      </c>
      <c r="G18" s="18">
        <f t="shared" si="1"/>
        <v>888.71999999999991</v>
      </c>
      <c r="H18" s="18">
        <v>0.53044000000000002</v>
      </c>
      <c r="I18" s="1"/>
      <c r="J18" s="24">
        <v>0.215</v>
      </c>
      <c r="K18" s="23">
        <f t="shared" si="2"/>
        <v>792.70500000000004</v>
      </c>
      <c r="L18" s="23">
        <v>0.71250000000000002</v>
      </c>
    </row>
    <row r="19" spans="2:12" x14ac:dyDescent="0.25">
      <c r="B19" s="1">
        <v>0.26</v>
      </c>
      <c r="C19" s="18">
        <f t="shared" si="0"/>
        <v>966.16000000000008</v>
      </c>
      <c r="D19" s="18">
        <v>0.36115999999999998</v>
      </c>
      <c r="F19" s="1">
        <v>0.26</v>
      </c>
      <c r="G19" s="18">
        <f t="shared" si="1"/>
        <v>962.78000000000009</v>
      </c>
      <c r="H19" s="18">
        <v>0.57984999999999998</v>
      </c>
      <c r="I19" s="1"/>
      <c r="J19" s="24">
        <v>0.23499999999999999</v>
      </c>
      <c r="K19" s="23">
        <f t="shared" si="2"/>
        <v>866.44499999999994</v>
      </c>
      <c r="L19" s="23">
        <v>0.78822000000000003</v>
      </c>
    </row>
    <row r="20" spans="2:12" x14ac:dyDescent="0.25">
      <c r="B20" s="1">
        <v>0.28000000000000003</v>
      </c>
      <c r="C20" s="18">
        <f t="shared" si="0"/>
        <v>1040.48</v>
      </c>
      <c r="D20" s="18">
        <v>0.39143</v>
      </c>
      <c r="F20" s="1">
        <v>0.28000000000000003</v>
      </c>
      <c r="G20" s="18">
        <f t="shared" si="1"/>
        <v>1036.8400000000001</v>
      </c>
      <c r="H20" s="18">
        <v>0.63014999999999999</v>
      </c>
      <c r="I20" s="1"/>
      <c r="J20" s="24">
        <v>0.255</v>
      </c>
      <c r="K20" s="23">
        <f t="shared" si="2"/>
        <v>940.18500000000006</v>
      </c>
      <c r="L20" s="23">
        <v>0.86580999999999997</v>
      </c>
    </row>
    <row r="21" spans="2:12" x14ac:dyDescent="0.25">
      <c r="B21" s="1">
        <v>0.3</v>
      </c>
      <c r="C21" s="18">
        <f t="shared" si="0"/>
        <v>1114.8</v>
      </c>
      <c r="D21" s="18">
        <v>0.42209999999999998</v>
      </c>
      <c r="F21" s="1">
        <v>0.3</v>
      </c>
      <c r="G21" s="18">
        <f t="shared" si="1"/>
        <v>1110.8999999999999</v>
      </c>
      <c r="H21" s="18">
        <v>0.68139000000000005</v>
      </c>
      <c r="I21" s="1"/>
      <c r="J21" s="24">
        <v>0.27500000000000002</v>
      </c>
      <c r="K21" s="23">
        <f t="shared" si="2"/>
        <v>1013.9250000000001</v>
      </c>
      <c r="L21" s="23">
        <v>0.94533</v>
      </c>
    </row>
    <row r="22" spans="2:12" x14ac:dyDescent="0.25">
      <c r="B22" s="1">
        <v>0.32</v>
      </c>
      <c r="C22" s="18">
        <f t="shared" si="0"/>
        <v>1189.1200000000001</v>
      </c>
      <c r="D22" s="18">
        <v>0.45316000000000001</v>
      </c>
      <c r="F22" s="1">
        <v>0.32</v>
      </c>
      <c r="G22" s="18">
        <f t="shared" si="1"/>
        <v>1184.96</v>
      </c>
      <c r="H22" s="18">
        <v>0.73358999999999996</v>
      </c>
      <c r="I22" s="1"/>
      <c r="J22" s="24">
        <v>0.29499999999999998</v>
      </c>
      <c r="K22" s="23">
        <f t="shared" si="2"/>
        <v>1087.665</v>
      </c>
      <c r="L22" s="23">
        <v>1.0268999999999999</v>
      </c>
    </row>
    <row r="23" spans="2:12" x14ac:dyDescent="0.25">
      <c r="B23" s="1">
        <v>0.34</v>
      </c>
      <c r="C23" s="18">
        <f t="shared" si="0"/>
        <v>1263.44</v>
      </c>
      <c r="D23" s="18">
        <v>0.48463000000000001</v>
      </c>
      <c r="F23" s="1">
        <v>0.34</v>
      </c>
      <c r="G23" s="18">
        <f t="shared" si="1"/>
        <v>1259.02</v>
      </c>
      <c r="H23" s="18">
        <v>0.78676999999999997</v>
      </c>
      <c r="I23" s="1"/>
      <c r="J23" s="24">
        <v>0.315</v>
      </c>
      <c r="K23" s="23">
        <f t="shared" si="2"/>
        <v>1161.405</v>
      </c>
      <c r="L23" s="23">
        <v>1.1105</v>
      </c>
    </row>
    <row r="24" spans="2:12" x14ac:dyDescent="0.25">
      <c r="B24" s="1">
        <v>0.36</v>
      </c>
      <c r="C24" s="18">
        <f t="shared" si="0"/>
        <v>1337.76</v>
      </c>
      <c r="D24" s="18">
        <v>0.51651999999999998</v>
      </c>
      <c r="F24" s="1">
        <v>0.36</v>
      </c>
      <c r="G24" s="18">
        <f t="shared" si="1"/>
        <v>1333.08</v>
      </c>
      <c r="H24" s="18">
        <v>0.84096000000000004</v>
      </c>
      <c r="I24" s="1"/>
      <c r="J24" s="24">
        <v>0.33500000000000002</v>
      </c>
      <c r="K24" s="23">
        <f t="shared" si="2"/>
        <v>1235.145</v>
      </c>
      <c r="L24" s="23">
        <v>1.1962999999999999</v>
      </c>
    </row>
    <row r="25" spans="2:12" x14ac:dyDescent="0.25">
      <c r="B25" s="1">
        <v>0.38</v>
      </c>
      <c r="C25" s="18">
        <f t="shared" si="0"/>
        <v>1412.08</v>
      </c>
      <c r="D25" s="18">
        <v>0.54883999999999999</v>
      </c>
      <c r="F25" s="1">
        <v>0.38</v>
      </c>
      <c r="G25" s="18">
        <f t="shared" si="1"/>
        <v>1407.14</v>
      </c>
      <c r="H25" s="18">
        <v>0.8962</v>
      </c>
      <c r="I25" s="1"/>
      <c r="J25" s="24">
        <v>0.35499999999999998</v>
      </c>
      <c r="K25" s="23">
        <f t="shared" si="2"/>
        <v>1308.885</v>
      </c>
      <c r="L25" s="23">
        <v>1.2843</v>
      </c>
    </row>
    <row r="26" spans="2:12" x14ac:dyDescent="0.25">
      <c r="B26" s="1">
        <v>0.4</v>
      </c>
      <c r="C26" s="18">
        <f t="shared" si="0"/>
        <v>1486.4</v>
      </c>
      <c r="D26" s="18">
        <v>0.58157999999999999</v>
      </c>
      <c r="F26" s="1">
        <v>0.4</v>
      </c>
      <c r="G26" s="18">
        <f t="shared" si="1"/>
        <v>1481.2</v>
      </c>
      <c r="H26" s="18">
        <v>0.95250999999999997</v>
      </c>
      <c r="I26" s="1"/>
      <c r="J26" s="24">
        <v>0.375</v>
      </c>
      <c r="K26" s="23">
        <f t="shared" si="2"/>
        <v>1382.625</v>
      </c>
      <c r="L26" s="23">
        <v>1.3747</v>
      </c>
    </row>
    <row r="27" spans="2:12" x14ac:dyDescent="0.25">
      <c r="B27" s="1">
        <v>0.42</v>
      </c>
      <c r="C27" s="18">
        <f t="shared" si="0"/>
        <v>1560.72</v>
      </c>
      <c r="D27" s="18">
        <v>0.61477999999999999</v>
      </c>
      <c r="F27" s="1">
        <v>0.42</v>
      </c>
      <c r="G27" s="18">
        <f t="shared" si="1"/>
        <v>1555.26</v>
      </c>
      <c r="H27" s="18">
        <v>1.0099</v>
      </c>
      <c r="I27" s="1"/>
      <c r="J27" s="24">
        <v>0.39500000000000002</v>
      </c>
      <c r="K27" s="23">
        <f t="shared" si="2"/>
        <v>1456.365</v>
      </c>
      <c r="L27" s="23">
        <v>1.4675</v>
      </c>
    </row>
    <row r="28" spans="2:12" x14ac:dyDescent="0.25">
      <c r="B28" s="1">
        <v>0.44</v>
      </c>
      <c r="C28" s="18">
        <f t="shared" si="0"/>
        <v>1635.04</v>
      </c>
      <c r="D28" s="18">
        <v>0.64842</v>
      </c>
      <c r="F28" s="1">
        <v>0.44</v>
      </c>
      <c r="G28" s="18">
        <f t="shared" si="1"/>
        <v>1629.32</v>
      </c>
      <c r="H28" s="18">
        <v>1.0685</v>
      </c>
      <c r="I28" s="1"/>
      <c r="J28" s="24">
        <v>0.41499999999999998</v>
      </c>
      <c r="K28" s="23">
        <f t="shared" si="2"/>
        <v>1530.105</v>
      </c>
      <c r="L28" s="23">
        <v>1.5629</v>
      </c>
    </row>
    <row r="29" spans="2:12" x14ac:dyDescent="0.25">
      <c r="B29" s="1">
        <v>0.46</v>
      </c>
      <c r="C29" s="18">
        <f t="shared" si="0"/>
        <v>1709.3600000000001</v>
      </c>
      <c r="D29" s="18">
        <v>0.68252999999999997</v>
      </c>
      <c r="F29" s="1">
        <v>0.46</v>
      </c>
      <c r="G29" s="18">
        <f t="shared" si="1"/>
        <v>1703.38</v>
      </c>
      <c r="H29" s="18">
        <v>1.1282000000000001</v>
      </c>
      <c r="I29" s="1"/>
      <c r="J29" s="24">
        <v>0.435</v>
      </c>
      <c r="K29" s="23">
        <f t="shared" si="2"/>
        <v>1603.845</v>
      </c>
      <c r="L29" s="23">
        <v>1.661</v>
      </c>
    </row>
    <row r="30" spans="2:12" x14ac:dyDescent="0.25">
      <c r="B30" s="1">
        <v>0.48</v>
      </c>
      <c r="C30" s="18">
        <f t="shared" si="0"/>
        <v>1783.6799999999998</v>
      </c>
      <c r="D30" s="18">
        <v>0.71709999999999996</v>
      </c>
      <c r="F30" s="1">
        <v>0.48</v>
      </c>
      <c r="G30" s="18">
        <f t="shared" si="1"/>
        <v>1777.4399999999998</v>
      </c>
      <c r="H30" s="18">
        <v>1.1892</v>
      </c>
      <c r="I30" s="1"/>
      <c r="J30" s="24">
        <v>0.45500000000000002</v>
      </c>
      <c r="K30" s="23">
        <f t="shared" si="2"/>
        <v>1677.585</v>
      </c>
      <c r="L30" s="23">
        <v>1.7618</v>
      </c>
    </row>
    <row r="31" spans="2:12" x14ac:dyDescent="0.25">
      <c r="B31" s="1">
        <v>0.5</v>
      </c>
      <c r="C31" s="18">
        <f t="shared" si="0"/>
        <v>1858</v>
      </c>
      <c r="D31" s="18">
        <v>0.75217000000000001</v>
      </c>
      <c r="F31" s="1">
        <v>0.5</v>
      </c>
      <c r="G31" s="18">
        <f t="shared" si="1"/>
        <v>1851.5</v>
      </c>
      <c r="H31" s="18">
        <v>1.2514000000000001</v>
      </c>
      <c r="I31" s="1"/>
      <c r="J31" s="24">
        <v>0.47499999999999998</v>
      </c>
      <c r="K31" s="23">
        <f t="shared" si="2"/>
        <v>1751.3249999999998</v>
      </c>
      <c r="L31" s="23">
        <v>1.8653999999999999</v>
      </c>
    </row>
    <row r="32" spans="2:12" x14ac:dyDescent="0.25">
      <c r="B32" s="1">
        <v>0.52</v>
      </c>
      <c r="C32" s="18">
        <f t="shared" si="0"/>
        <v>1932.3200000000002</v>
      </c>
      <c r="D32" s="18">
        <v>0.78771999999999998</v>
      </c>
      <c r="F32" s="1">
        <v>0.52</v>
      </c>
      <c r="G32" s="18">
        <f t="shared" si="1"/>
        <v>1925.5600000000002</v>
      </c>
      <c r="H32" s="18">
        <v>1.3149</v>
      </c>
      <c r="I32" s="1"/>
      <c r="J32" s="24">
        <v>0.495</v>
      </c>
      <c r="K32" s="23">
        <f t="shared" si="2"/>
        <v>1825.0650000000001</v>
      </c>
      <c r="L32" s="23">
        <v>1.9722</v>
      </c>
    </row>
    <row r="33" spans="2:12" x14ac:dyDescent="0.25">
      <c r="B33" s="1">
        <v>0.54</v>
      </c>
      <c r="C33" s="18">
        <f t="shared" si="0"/>
        <v>2006.64</v>
      </c>
      <c r="D33" s="18">
        <v>0.82377999999999996</v>
      </c>
      <c r="F33" s="1">
        <v>0.54</v>
      </c>
      <c r="G33" s="18">
        <f t="shared" si="1"/>
        <v>1999.6200000000001</v>
      </c>
      <c r="H33" s="18">
        <v>1.3796999999999999</v>
      </c>
      <c r="I33" s="1"/>
      <c r="J33" s="24">
        <v>0.51500000000000001</v>
      </c>
      <c r="K33" s="23">
        <f t="shared" si="2"/>
        <v>1898.8050000000001</v>
      </c>
      <c r="L33" s="23">
        <v>2.0819999999999999</v>
      </c>
    </row>
    <row r="34" spans="2:12" x14ac:dyDescent="0.25">
      <c r="B34" s="1">
        <v>0.56000000000000005</v>
      </c>
      <c r="C34" s="18">
        <f t="shared" si="0"/>
        <v>2080.96</v>
      </c>
      <c r="D34" s="18">
        <v>0.86034999999999995</v>
      </c>
      <c r="F34" s="1">
        <v>0.56000000000000005</v>
      </c>
      <c r="G34" s="18">
        <f t="shared" si="1"/>
        <v>2073.6800000000003</v>
      </c>
      <c r="H34" s="18">
        <v>1.4459</v>
      </c>
      <c r="I34" s="1"/>
      <c r="J34" s="24">
        <v>0.53500000000000003</v>
      </c>
      <c r="K34" s="23">
        <f t="shared" si="2"/>
        <v>1972.5450000000001</v>
      </c>
      <c r="L34" s="23">
        <v>2.1951999999999998</v>
      </c>
    </row>
    <row r="35" spans="2:12" x14ac:dyDescent="0.25">
      <c r="B35" s="1">
        <v>0.57999999999999996</v>
      </c>
      <c r="C35" s="18">
        <f t="shared" si="0"/>
        <v>2155.2799999999997</v>
      </c>
      <c r="D35" s="18">
        <v>0.89744999999999997</v>
      </c>
      <c r="F35" s="1">
        <v>0.57999999999999996</v>
      </c>
      <c r="G35" s="18">
        <f t="shared" si="1"/>
        <v>2147.7399999999998</v>
      </c>
      <c r="H35" s="18">
        <v>1.5135000000000001</v>
      </c>
      <c r="I35" s="1"/>
      <c r="J35" s="24">
        <v>0.55500000000000005</v>
      </c>
      <c r="K35" s="23">
        <f t="shared" si="2"/>
        <v>2046.2850000000001</v>
      </c>
      <c r="L35" s="23">
        <v>2.3117999999999999</v>
      </c>
    </row>
    <row r="36" spans="2:12" x14ac:dyDescent="0.25">
      <c r="B36" s="1">
        <v>0.6</v>
      </c>
      <c r="C36" s="18">
        <f t="shared" si="0"/>
        <v>2229.6</v>
      </c>
      <c r="D36" s="18">
        <v>0.93508999999999998</v>
      </c>
      <c r="F36" s="1">
        <v>0.6</v>
      </c>
      <c r="G36" s="18">
        <f t="shared" si="1"/>
        <v>2221.7999999999997</v>
      </c>
      <c r="H36" s="18">
        <v>1.5826</v>
      </c>
      <c r="I36" s="1"/>
      <c r="J36" s="24">
        <v>0.57499999999999996</v>
      </c>
      <c r="K36" s="23">
        <f t="shared" si="2"/>
        <v>2120.0249999999996</v>
      </c>
      <c r="L36" s="23">
        <v>2.4319999999999999</v>
      </c>
    </row>
    <row r="37" spans="2:12" x14ac:dyDescent="0.25">
      <c r="B37" s="1">
        <v>0.62</v>
      </c>
      <c r="C37" s="18">
        <f t="shared" si="0"/>
        <v>2303.92</v>
      </c>
      <c r="D37" s="18">
        <v>0.97328000000000003</v>
      </c>
      <c r="F37" s="1">
        <v>0.62</v>
      </c>
      <c r="G37" s="18">
        <f t="shared" si="1"/>
        <v>2295.86</v>
      </c>
      <c r="H37" s="18">
        <v>1.6532</v>
      </c>
      <c r="I37" s="1"/>
      <c r="J37" s="24">
        <v>0.59499999999999997</v>
      </c>
      <c r="K37" s="23">
        <f t="shared" si="2"/>
        <v>2193.7649999999999</v>
      </c>
      <c r="L37" s="23">
        <v>2.5558999999999998</v>
      </c>
    </row>
    <row r="38" spans="2:12" x14ac:dyDescent="0.25">
      <c r="B38" s="1">
        <v>0.64</v>
      </c>
      <c r="C38" s="18">
        <f t="shared" si="0"/>
        <v>2378.2400000000002</v>
      </c>
      <c r="D38" s="18">
        <v>1.012</v>
      </c>
      <c r="F38" s="1">
        <v>0.64</v>
      </c>
      <c r="G38" s="18">
        <f t="shared" si="1"/>
        <v>2369.92</v>
      </c>
      <c r="H38" s="18">
        <v>1.7254</v>
      </c>
      <c r="I38" s="1"/>
      <c r="J38" s="24">
        <v>0.61499999999999999</v>
      </c>
      <c r="K38" s="23">
        <f t="shared" si="2"/>
        <v>2267.5050000000001</v>
      </c>
      <c r="L38" s="23">
        <v>2.6839</v>
      </c>
    </row>
    <row r="39" spans="2:12" x14ac:dyDescent="0.25">
      <c r="B39" s="1">
        <v>0.66</v>
      </c>
      <c r="C39" s="18">
        <f t="shared" si="0"/>
        <v>2452.56</v>
      </c>
      <c r="D39" s="18">
        <v>1.0513999999999999</v>
      </c>
      <c r="F39" s="1">
        <v>0.66</v>
      </c>
      <c r="G39" s="18">
        <f t="shared" si="1"/>
        <v>2443.98</v>
      </c>
      <c r="H39" s="18">
        <v>1.7991999999999999</v>
      </c>
      <c r="I39" s="1"/>
      <c r="J39" s="24">
        <v>0.63500000000000001</v>
      </c>
      <c r="K39" s="23">
        <f t="shared" si="2"/>
        <v>2341.2449999999999</v>
      </c>
      <c r="L39" s="23">
        <v>2.8159999999999998</v>
      </c>
    </row>
    <row r="40" spans="2:12" x14ac:dyDescent="0.25">
      <c r="B40" s="27">
        <v>0.68</v>
      </c>
      <c r="C40" s="28">
        <f t="shared" si="0"/>
        <v>2526.88</v>
      </c>
      <c r="D40" s="28">
        <v>1.0912999999999999</v>
      </c>
      <c r="F40" s="27">
        <v>0.68</v>
      </c>
      <c r="G40" s="28">
        <f t="shared" si="1"/>
        <v>2518.04</v>
      </c>
      <c r="H40" s="28">
        <v>1.8747</v>
      </c>
      <c r="I40" s="1"/>
      <c r="J40" s="31">
        <v>0.65500000000000003</v>
      </c>
      <c r="K40" s="32">
        <f t="shared" si="2"/>
        <v>2414.9850000000001</v>
      </c>
      <c r="L40" s="32">
        <v>2.9525000000000001</v>
      </c>
    </row>
    <row r="41" spans="2:12" x14ac:dyDescent="0.25">
      <c r="B41" s="27">
        <v>0.7</v>
      </c>
      <c r="C41" s="28">
        <f t="shared" si="0"/>
        <v>2601.1999999999998</v>
      </c>
      <c r="D41" s="27">
        <v>1.1317999999999999</v>
      </c>
      <c r="F41" s="27">
        <v>0.7</v>
      </c>
      <c r="G41" s="27">
        <f t="shared" ref="G41:G56" si="3">F41*$G$4</f>
        <v>2592.1</v>
      </c>
      <c r="H41" s="27">
        <v>1.9519</v>
      </c>
      <c r="J41" s="28">
        <v>0.67500000000000004</v>
      </c>
      <c r="K41" s="27">
        <f t="shared" si="2"/>
        <v>2488.7250000000004</v>
      </c>
      <c r="L41" s="27">
        <v>3.0935000000000001</v>
      </c>
    </row>
    <row r="42" spans="2:12" x14ac:dyDescent="0.25">
      <c r="B42" s="27">
        <v>0.72</v>
      </c>
      <c r="C42" s="28">
        <f t="shared" ref="C42:C56" si="4">B42*$C$4</f>
        <v>2675.52</v>
      </c>
      <c r="D42" s="27">
        <v>1.1729000000000001</v>
      </c>
      <c r="F42" s="27">
        <v>0.72</v>
      </c>
      <c r="G42" s="27">
        <f t="shared" si="3"/>
        <v>2666.16</v>
      </c>
      <c r="H42" s="27">
        <v>2.0308999999999999</v>
      </c>
      <c r="J42" s="28">
        <v>0.69499999999999995</v>
      </c>
      <c r="K42" s="27">
        <f t="shared" si="2"/>
        <v>2562.4649999999997</v>
      </c>
      <c r="L42" s="27">
        <v>3.2393999999999998</v>
      </c>
    </row>
    <row r="43" spans="2:12" x14ac:dyDescent="0.25">
      <c r="B43" s="27">
        <v>0.74</v>
      </c>
      <c r="C43" s="28">
        <f t="shared" si="4"/>
        <v>2749.84</v>
      </c>
      <c r="D43" s="27">
        <v>1.2146999999999999</v>
      </c>
      <c r="F43" s="27">
        <v>0.74</v>
      </c>
      <c r="G43" s="27">
        <f t="shared" si="3"/>
        <v>2740.22</v>
      </c>
      <c r="H43" s="27">
        <v>2.1116999999999999</v>
      </c>
      <c r="J43" s="28">
        <v>0.71499999999999997</v>
      </c>
      <c r="K43" s="27">
        <f t="shared" si="2"/>
        <v>2636.2049999999999</v>
      </c>
      <c r="L43" s="27">
        <v>3.3902999999999999</v>
      </c>
    </row>
    <row r="44" spans="2:12" x14ac:dyDescent="0.25">
      <c r="B44" s="27">
        <v>0.76</v>
      </c>
      <c r="C44" s="27">
        <f t="shared" si="4"/>
        <v>2824.16</v>
      </c>
      <c r="D44" s="27">
        <v>1.2571000000000001</v>
      </c>
      <c r="F44" s="27">
        <v>0.76</v>
      </c>
      <c r="G44" s="27">
        <f t="shared" si="3"/>
        <v>2814.28</v>
      </c>
      <c r="H44" s="27">
        <v>2.1945000000000001</v>
      </c>
      <c r="J44" s="28">
        <v>0.73499999999999999</v>
      </c>
      <c r="K44" s="27">
        <f t="shared" si="2"/>
        <v>2709.9450000000002</v>
      </c>
      <c r="L44" s="27">
        <v>3.5467</v>
      </c>
    </row>
    <row r="45" spans="2:12" x14ac:dyDescent="0.25">
      <c r="B45" s="27">
        <v>0.78</v>
      </c>
      <c r="C45" s="27">
        <f t="shared" si="4"/>
        <v>2898.48</v>
      </c>
      <c r="D45" s="27">
        <v>1.3002</v>
      </c>
      <c r="F45" s="27">
        <v>0.78</v>
      </c>
      <c r="G45" s="27">
        <f t="shared" si="3"/>
        <v>2888.34</v>
      </c>
      <c r="H45" s="27">
        <v>2.2793000000000001</v>
      </c>
      <c r="J45" s="28">
        <v>0.755</v>
      </c>
      <c r="K45" s="27">
        <f t="shared" si="2"/>
        <v>2783.6849999999999</v>
      </c>
      <c r="L45" s="27">
        <v>3.7086000000000001</v>
      </c>
    </row>
    <row r="46" spans="2:12" x14ac:dyDescent="0.25">
      <c r="B46" s="27">
        <v>0.8</v>
      </c>
      <c r="C46" s="27">
        <f t="shared" si="4"/>
        <v>2972.8</v>
      </c>
      <c r="D46" s="27">
        <v>1.3440000000000001</v>
      </c>
      <c r="F46" s="27">
        <v>0.8</v>
      </c>
      <c r="G46" s="27">
        <f t="shared" si="3"/>
        <v>2962.4</v>
      </c>
      <c r="H46" s="27">
        <v>2.3662000000000001</v>
      </c>
      <c r="J46" s="28">
        <v>0.77500000000000002</v>
      </c>
      <c r="K46" s="27">
        <f t="shared" si="2"/>
        <v>2857.4250000000002</v>
      </c>
      <c r="L46" s="27">
        <v>3.8765000000000001</v>
      </c>
    </row>
    <row r="47" spans="2:12" x14ac:dyDescent="0.25">
      <c r="B47" s="27">
        <v>0.82</v>
      </c>
      <c r="C47" s="27">
        <f t="shared" si="4"/>
        <v>3047.12</v>
      </c>
      <c r="D47" s="27">
        <v>1.3884000000000001</v>
      </c>
      <c r="F47" s="27">
        <v>0.82</v>
      </c>
      <c r="G47" s="27">
        <f t="shared" si="3"/>
        <v>3036.46</v>
      </c>
      <c r="H47" s="27">
        <v>2.4552999999999998</v>
      </c>
      <c r="J47" s="28">
        <v>0.79500000000000004</v>
      </c>
      <c r="K47" s="27">
        <f t="shared" si="2"/>
        <v>2931.165</v>
      </c>
      <c r="L47" s="27">
        <v>4.0507</v>
      </c>
    </row>
    <row r="48" spans="2:12" x14ac:dyDescent="0.25">
      <c r="B48" s="27">
        <v>0.84</v>
      </c>
      <c r="C48" s="27">
        <f t="shared" si="4"/>
        <v>3121.44</v>
      </c>
      <c r="D48" s="27">
        <v>1.4336</v>
      </c>
      <c r="F48" s="27">
        <v>0.84</v>
      </c>
      <c r="G48" s="27">
        <f t="shared" si="3"/>
        <v>3110.52</v>
      </c>
      <c r="H48" s="27">
        <v>2.5465</v>
      </c>
      <c r="J48" s="28">
        <v>0.81499999999999995</v>
      </c>
      <c r="K48" s="27">
        <f t="shared" si="2"/>
        <v>3004.9049999999997</v>
      </c>
      <c r="L48" s="27">
        <v>4.2316000000000003</v>
      </c>
    </row>
    <row r="49" spans="2:12" x14ac:dyDescent="0.25">
      <c r="B49" s="27">
        <v>0.86</v>
      </c>
      <c r="C49" s="27">
        <f t="shared" si="4"/>
        <v>3195.7599999999998</v>
      </c>
      <c r="D49" s="27">
        <v>1.4795</v>
      </c>
      <c r="F49" s="27">
        <v>0.86</v>
      </c>
      <c r="G49" s="27">
        <f t="shared" si="3"/>
        <v>3184.58</v>
      </c>
      <c r="H49" s="27">
        <v>2.6400999999999999</v>
      </c>
      <c r="J49" s="28">
        <v>0.83499999999999996</v>
      </c>
      <c r="K49" s="27">
        <f t="shared" si="2"/>
        <v>3078.645</v>
      </c>
      <c r="L49" s="27">
        <v>4.4195000000000002</v>
      </c>
    </row>
    <row r="50" spans="2:12" x14ac:dyDescent="0.25">
      <c r="B50" s="27">
        <v>0.88</v>
      </c>
      <c r="C50" s="27">
        <f t="shared" si="4"/>
        <v>3270.08</v>
      </c>
      <c r="D50" s="27">
        <v>1.5261</v>
      </c>
      <c r="F50" s="27">
        <v>0.88</v>
      </c>
      <c r="G50" s="27">
        <f t="shared" si="3"/>
        <v>3258.64</v>
      </c>
      <c r="H50" s="27">
        <v>2.7361</v>
      </c>
      <c r="J50" s="28">
        <v>0.85499999999999998</v>
      </c>
      <c r="K50" s="27">
        <f t="shared" si="2"/>
        <v>3152.3849999999998</v>
      </c>
      <c r="L50" s="27">
        <v>4.6148999999999996</v>
      </c>
    </row>
    <row r="51" spans="2:12" x14ac:dyDescent="0.25">
      <c r="B51" s="27">
        <v>0.9</v>
      </c>
      <c r="C51" s="27">
        <f t="shared" si="4"/>
        <v>3344.4</v>
      </c>
      <c r="D51" s="27">
        <v>1.5736000000000001</v>
      </c>
      <c r="F51" s="27">
        <v>0.9</v>
      </c>
      <c r="G51" s="27">
        <f t="shared" si="3"/>
        <v>3332.7000000000003</v>
      </c>
      <c r="H51" s="27">
        <v>2.8346</v>
      </c>
      <c r="J51" s="28">
        <v>0.875</v>
      </c>
      <c r="K51" s="27">
        <f t="shared" si="2"/>
        <v>3226.125</v>
      </c>
      <c r="L51" s="27">
        <v>4.8182</v>
      </c>
    </row>
    <row r="52" spans="2:12" x14ac:dyDescent="0.25">
      <c r="B52" s="27">
        <v>0.92</v>
      </c>
      <c r="C52" s="27">
        <f t="shared" si="4"/>
        <v>3418.7200000000003</v>
      </c>
      <c r="D52" s="27">
        <v>1.6217999999999999</v>
      </c>
      <c r="F52" s="27">
        <v>0.92</v>
      </c>
      <c r="G52" s="27">
        <f t="shared" si="3"/>
        <v>3406.76</v>
      </c>
      <c r="H52" s="27">
        <v>2.9358</v>
      </c>
      <c r="J52" s="28">
        <v>0.89500000000000002</v>
      </c>
      <c r="K52" s="27">
        <f t="shared" si="2"/>
        <v>3299.8650000000002</v>
      </c>
      <c r="L52" s="27">
        <v>5.0298999999999996</v>
      </c>
    </row>
    <row r="53" spans="2:12" x14ac:dyDescent="0.25">
      <c r="B53" s="27">
        <v>0.94</v>
      </c>
      <c r="C53" s="27">
        <f t="shared" si="4"/>
        <v>3493.04</v>
      </c>
      <c r="D53" s="27">
        <v>1.6708000000000001</v>
      </c>
      <c r="F53" s="27">
        <v>0.94</v>
      </c>
      <c r="G53" s="27">
        <f t="shared" si="3"/>
        <v>3480.8199999999997</v>
      </c>
      <c r="H53" s="27">
        <v>3.0396000000000001</v>
      </c>
      <c r="J53" s="28">
        <v>0.91500000000000004</v>
      </c>
      <c r="K53" s="27">
        <f t="shared" si="2"/>
        <v>3373.605</v>
      </c>
      <c r="L53" s="27">
        <v>5.2506000000000004</v>
      </c>
    </row>
    <row r="54" spans="2:12" x14ac:dyDescent="0.25">
      <c r="B54" s="27">
        <v>0.96</v>
      </c>
      <c r="C54" s="27">
        <f t="shared" si="4"/>
        <v>3567.3599999999997</v>
      </c>
      <c r="D54" s="27">
        <v>1.7205999999999999</v>
      </c>
      <c r="F54" s="27">
        <v>0.96</v>
      </c>
      <c r="G54" s="27">
        <f t="shared" si="3"/>
        <v>3554.8799999999997</v>
      </c>
      <c r="H54" s="27">
        <v>3.1463000000000001</v>
      </c>
      <c r="J54" s="28">
        <v>0.93500000000000005</v>
      </c>
      <c r="K54" s="27">
        <f t="shared" si="2"/>
        <v>3447.3450000000003</v>
      </c>
      <c r="L54" s="27">
        <v>5.4808000000000003</v>
      </c>
    </row>
    <row r="55" spans="2:12" x14ac:dyDescent="0.25">
      <c r="B55" s="27">
        <v>0.98</v>
      </c>
      <c r="C55" s="27">
        <f t="shared" si="4"/>
        <v>3641.68</v>
      </c>
      <c r="D55" s="27">
        <v>1.7713000000000001</v>
      </c>
      <c r="F55" s="27">
        <v>0.98</v>
      </c>
      <c r="G55" s="27">
        <f t="shared" si="3"/>
        <v>3628.94</v>
      </c>
      <c r="H55" s="27">
        <v>3.2559999999999998</v>
      </c>
      <c r="J55" s="28">
        <v>0.95499999999999996</v>
      </c>
      <c r="K55" s="27">
        <f t="shared" si="2"/>
        <v>3521.085</v>
      </c>
      <c r="L55" s="27">
        <v>5.7213000000000003</v>
      </c>
    </row>
    <row r="56" spans="2:12" x14ac:dyDescent="0.25">
      <c r="B56" s="17">
        <v>1</v>
      </c>
      <c r="C56" s="17">
        <f t="shared" si="4"/>
        <v>3716</v>
      </c>
      <c r="D56" s="17">
        <v>1.9738</v>
      </c>
      <c r="F56" s="17">
        <v>1</v>
      </c>
      <c r="G56" s="17">
        <f t="shared" si="3"/>
        <v>3703</v>
      </c>
      <c r="H56" s="17">
        <v>3.5434999999999999</v>
      </c>
      <c r="J56" s="28">
        <v>0.97499999999999998</v>
      </c>
      <c r="K56" s="27">
        <f t="shared" si="2"/>
        <v>3594.8249999999998</v>
      </c>
      <c r="L56" s="27">
        <v>5.9725999999999999</v>
      </c>
    </row>
    <row r="57" spans="2:12" x14ac:dyDescent="0.25">
      <c r="F57" s="29"/>
      <c r="G57" s="29"/>
      <c r="H57" s="29"/>
      <c r="J57" s="28">
        <v>0.98750000000000004</v>
      </c>
      <c r="K57" s="27">
        <f t="shared" si="2"/>
        <v>3640.9125000000004</v>
      </c>
      <c r="L57" s="27">
        <v>6.1364999999999998</v>
      </c>
    </row>
    <row r="58" spans="2:12" x14ac:dyDescent="0.25">
      <c r="J58" s="19">
        <v>1</v>
      </c>
      <c r="K58" s="17">
        <f t="shared" si="2"/>
        <v>3687</v>
      </c>
      <c r="L58" s="17">
        <v>6.4791999999999996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Analisis</vt:lpstr>
      <vt:lpstr>Material dan Penampang</vt:lpstr>
      <vt:lpstr>0.3-0.3</vt:lpstr>
      <vt:lpstr>0.3-0.5</vt:lpstr>
      <vt:lpstr>0.3-0.7</vt:lpstr>
      <vt:lpstr>0.5-0.3</vt:lpstr>
      <vt:lpstr>0.5-0.5</vt:lpstr>
      <vt:lpstr>0.5-0.7</vt:lpstr>
      <vt:lpstr>0.7-0.3</vt:lpstr>
      <vt:lpstr>0.7-0.5</vt:lpstr>
      <vt:lpstr>0.7-0.7</vt:lpstr>
      <vt:lpstr>6m</vt:lpstr>
      <vt:lpstr>7m</vt:lpstr>
      <vt:lpstr>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Dharma</dc:creator>
  <cp:lastModifiedBy>Adrian Dharma</cp:lastModifiedBy>
  <dcterms:created xsi:type="dcterms:W3CDTF">2019-03-30T09:58:41Z</dcterms:created>
  <dcterms:modified xsi:type="dcterms:W3CDTF">2019-07-12T04:46:13Z</dcterms:modified>
</cp:coreProperties>
</file>