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2\Thesis\NGELAB\Uji antidiabetes\"/>
    </mc:Choice>
  </mc:AlternateContent>
  <xr:revisionPtr revIDLastSave="0" documentId="13_ncr:1_{567CDD29-A4B4-4141-BE10-1506278EF0F7}" xr6:coauthVersionLast="47" xr6:coauthVersionMax="47" xr10:uidLastSave="{00000000-0000-0000-0000-000000000000}"/>
  <bookViews>
    <workbookView xWindow="2616" yWindow="2616" windowWidth="19920" windowHeight="8964" xr2:uid="{B488823C-4A35-472B-9FD8-9CC0E338D6EC}"/>
  </bookViews>
  <sheets>
    <sheet name="Sheet1" sheetId="1" r:id="rId1"/>
    <sheet name="Sheet2" sheetId="2" r:id="rId2"/>
  </sheets>
  <definedNames>
    <definedName name="_xlnm.Print_Area" localSheetId="0">Sheet1!$K$5:$S$26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2" i="1" l="1"/>
  <c r="S22" i="1"/>
  <c r="S17" i="1"/>
  <c r="R22" i="1"/>
  <c r="R17" i="1"/>
  <c r="R12" i="1"/>
  <c r="R7" i="1"/>
  <c r="S7" i="1" s="1"/>
  <c r="F7" i="1"/>
  <c r="F8" i="1"/>
  <c r="F9" i="1"/>
  <c r="F10" i="1"/>
  <c r="H10" i="1" s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H34" i="1" s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H31" i="1" l="1"/>
  <c r="H7" i="1"/>
  <c r="H25" i="1"/>
  <c r="H55" i="1"/>
  <c r="H46" i="1"/>
  <c r="G28" i="1"/>
  <c r="H22" i="1"/>
  <c r="H16" i="1"/>
  <c r="H37" i="1"/>
  <c r="H13" i="1"/>
  <c r="H64" i="1"/>
  <c r="H52" i="1"/>
  <c r="H28" i="1"/>
  <c r="G58" i="1"/>
  <c r="H58" i="1"/>
  <c r="H49" i="1"/>
  <c r="H40" i="1"/>
  <c r="H61" i="1"/>
  <c r="H43" i="1"/>
  <c r="H19" i="1"/>
  <c r="G25" i="1"/>
  <c r="G31" i="1"/>
  <c r="G52" i="1"/>
  <c r="G43" i="1"/>
  <c r="G49" i="1"/>
  <c r="G64" i="1"/>
  <c r="G40" i="1"/>
  <c r="G55" i="1"/>
  <c r="G46" i="1"/>
  <c r="G22" i="1"/>
  <c r="G61" i="1"/>
  <c r="G37" i="1"/>
  <c r="G13" i="1"/>
  <c r="G7" i="1"/>
  <c r="G19" i="1"/>
  <c r="G10" i="1"/>
  <c r="G16" i="1"/>
</calcChain>
</file>

<file path=xl/sharedStrings.xml><?xml version="1.0" encoding="utf-8"?>
<sst xmlns="http://schemas.openxmlformats.org/spreadsheetml/2006/main" count="38" uniqueCount="27">
  <si>
    <t>Persen penghambatan aktivitas enzim alfa glukosidase</t>
  </si>
  <si>
    <t>%inhibisi</t>
  </si>
  <si>
    <t>(1-(Abs sampel/abs kontrol)) x 100</t>
  </si>
  <si>
    <t>sampel</t>
  </si>
  <si>
    <t>Abs</t>
  </si>
  <si>
    <t>Abs koreksi</t>
  </si>
  <si>
    <t>Rata-rata</t>
  </si>
  <si>
    <t xml:space="preserve">Ekstrak etanol </t>
  </si>
  <si>
    <t>Fraksi etil asetat</t>
  </si>
  <si>
    <t>Acarbose</t>
  </si>
  <si>
    <t>konsentrasi (ppm)</t>
  </si>
  <si>
    <t xml:space="preserve">Isolat H </t>
  </si>
  <si>
    <t>Blanko</t>
  </si>
  <si>
    <t>Hasil Regresi</t>
  </si>
  <si>
    <t>Ekstrak etanol</t>
  </si>
  <si>
    <t>Isolat H</t>
  </si>
  <si>
    <t>Sambel</t>
  </si>
  <si>
    <t>Baku</t>
  </si>
  <si>
    <t>Y</t>
  </si>
  <si>
    <t>a</t>
  </si>
  <si>
    <t>b</t>
  </si>
  <si>
    <t>ln(X)</t>
  </si>
  <si>
    <t>IC50</t>
  </si>
  <si>
    <t>St</t>
  </si>
  <si>
    <t>SD</t>
  </si>
  <si>
    <t>Sampel</t>
  </si>
  <si>
    <t>IC50 (ppm)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</si>
</sst>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0.0000"/>
    <numFmt numFmtId="166" formatCode="0.0000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164" fontId="0" fillId="0" borderId="1" xfId="0" applyNumberFormat="1" applyBorder="1"/>
    <xf numFmtId="166" fontId="0" fillId="0" borderId="0" xfId="0" applyNumberFormat="1"/>
    <xf numFmtId="165" fontId="0" fillId="0" borderId="1" xfId="0" applyNumberFormat="1" applyBorder="1"/>
    <xf numFmtId="1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D"/>
              <a:t>Isolat H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og"/>
            <c:dispRSqr val="0"/>
            <c:dispEq val="1"/>
            <c:trendlineLbl>
              <c:layout>
                <c:manualLayout>
                  <c:x val="-5.3040244969378831E-4"/>
                  <c:y val="0.22643518518518518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Sheet1!$L$17:$L$21</c:f>
              <c:numCache>
                <c:formatCode>General</c:formatCode>
                <c:ptCount val="5"/>
                <c:pt idx="0">
                  <c:v>180</c:v>
                </c:pt>
                <c:pt idx="1">
                  <c:v>120</c:v>
                </c:pt>
                <c:pt idx="2">
                  <c:v>80</c:v>
                </c:pt>
                <c:pt idx="3">
                  <c:v>40</c:v>
                </c:pt>
                <c:pt idx="4">
                  <c:v>20</c:v>
                </c:pt>
              </c:numCache>
            </c:numRef>
          </c:xVal>
          <c:yVal>
            <c:numRef>
              <c:f>Sheet1!$M$17:$M$21</c:f>
              <c:numCache>
                <c:formatCode>0.000</c:formatCode>
                <c:ptCount val="5"/>
                <c:pt idx="0">
                  <c:v>56.662891657229146</c:v>
                </c:pt>
                <c:pt idx="1">
                  <c:v>48.018120045300101</c:v>
                </c:pt>
                <c:pt idx="2">
                  <c:v>40.203850509626271</c:v>
                </c:pt>
                <c:pt idx="3">
                  <c:v>27.142317855794634</c:v>
                </c:pt>
                <c:pt idx="4">
                  <c:v>13.439033597583993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640-4820-9437-4A1E92CF52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18259343"/>
        <c:axId val="1218260303"/>
      </c:scatterChart>
      <c:valAx>
        <c:axId val="121825934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18260303"/>
        <c:crosses val="autoZero"/>
        <c:crossBetween val="midCat"/>
      </c:valAx>
      <c:valAx>
        <c:axId val="12182603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18259343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D"/>
              <a:t>Ekstrak Etanol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og"/>
            <c:dispRSqr val="0"/>
            <c:dispEq val="1"/>
            <c:trendlineLbl>
              <c:layout>
                <c:manualLayout>
                  <c:x val="-2.5028871391076117E-2"/>
                  <c:y val="-7.0342665500145812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Sheet1!$L$7:$L$11</c:f>
              <c:numCache>
                <c:formatCode>General</c:formatCode>
                <c:ptCount val="5"/>
                <c:pt idx="0">
                  <c:v>180</c:v>
                </c:pt>
                <c:pt idx="1">
                  <c:v>120</c:v>
                </c:pt>
                <c:pt idx="2">
                  <c:v>80</c:v>
                </c:pt>
                <c:pt idx="3">
                  <c:v>40</c:v>
                </c:pt>
                <c:pt idx="4">
                  <c:v>20</c:v>
                </c:pt>
              </c:numCache>
            </c:numRef>
          </c:xVal>
          <c:yVal>
            <c:numRef>
              <c:f>Sheet1!$M$7:$M$11</c:f>
              <c:numCache>
                <c:formatCode>0.000</c:formatCode>
                <c:ptCount val="5"/>
                <c:pt idx="0">
                  <c:v>4.3790109475273731</c:v>
                </c:pt>
                <c:pt idx="1">
                  <c:v>2.5670064175160454</c:v>
                </c:pt>
                <c:pt idx="2">
                  <c:v>1.5477538693846753</c:v>
                </c:pt>
                <c:pt idx="3">
                  <c:v>0.49075122687806488</c:v>
                </c:pt>
                <c:pt idx="4">
                  <c:v>0.26425066062665259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DC3-4FD2-B55A-6C0E839615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18244463"/>
        <c:axId val="1218266063"/>
      </c:scatterChart>
      <c:valAx>
        <c:axId val="121824446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18266063"/>
        <c:crosses val="autoZero"/>
        <c:crossBetween val="midCat"/>
      </c:valAx>
      <c:valAx>
        <c:axId val="12182660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18244463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D"/>
              <a:t>Fraksi Etil</a:t>
            </a:r>
            <a:r>
              <a:rPr lang="en-ID" baseline="0"/>
              <a:t> Asetat</a:t>
            </a:r>
            <a:endParaRPr lang="en-ID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og"/>
            <c:dispRSqr val="0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Sheet1!$L$12:$L$16</c:f>
              <c:numCache>
                <c:formatCode>General</c:formatCode>
                <c:ptCount val="5"/>
                <c:pt idx="0">
                  <c:v>180</c:v>
                </c:pt>
                <c:pt idx="1">
                  <c:v>120</c:v>
                </c:pt>
                <c:pt idx="2">
                  <c:v>80</c:v>
                </c:pt>
                <c:pt idx="3">
                  <c:v>40</c:v>
                </c:pt>
                <c:pt idx="4">
                  <c:v>20</c:v>
                </c:pt>
              </c:numCache>
            </c:numRef>
          </c:xVal>
          <c:yVal>
            <c:numRef>
              <c:f>Sheet1!$M$12:$M$16</c:f>
              <c:numCache>
                <c:formatCode>0.000</c:formatCode>
                <c:ptCount val="5"/>
                <c:pt idx="0">
                  <c:v>-0.22650056625141227</c:v>
                </c:pt>
                <c:pt idx="1">
                  <c:v>0.18875047187617935</c:v>
                </c:pt>
                <c:pt idx="2">
                  <c:v>-0.37750094375235871</c:v>
                </c:pt>
                <c:pt idx="3">
                  <c:v>-0.15100037750094275</c:v>
                </c:pt>
                <c:pt idx="4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EE4-49EA-9C44-07F65F341E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20955247"/>
        <c:axId val="1120957167"/>
      </c:scatterChart>
      <c:valAx>
        <c:axId val="112095524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20957167"/>
        <c:crosses val="autoZero"/>
        <c:crossBetween val="midCat"/>
      </c:valAx>
      <c:valAx>
        <c:axId val="11209571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20955247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D"/>
              <a:t>Acarbose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og"/>
            <c:dispRSqr val="0"/>
            <c:dispEq val="1"/>
            <c:trendlineLbl>
              <c:layout>
                <c:manualLayout>
                  <c:x val="-2.4934820647419073E-2"/>
                  <c:y val="0.19887868183143773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Sheet1!$L$22:$L$26</c:f>
              <c:numCache>
                <c:formatCode>General</c:formatCode>
                <c:ptCount val="5"/>
                <c:pt idx="0">
                  <c:v>10</c:v>
                </c:pt>
                <c:pt idx="1">
                  <c:v>5</c:v>
                </c:pt>
                <c:pt idx="2">
                  <c:v>1</c:v>
                </c:pt>
                <c:pt idx="3">
                  <c:v>0.5</c:v>
                </c:pt>
                <c:pt idx="4">
                  <c:v>0.1</c:v>
                </c:pt>
              </c:numCache>
            </c:numRef>
          </c:xVal>
          <c:yVal>
            <c:numRef>
              <c:f>Sheet1!$M$22:$M$26</c:f>
              <c:numCache>
                <c:formatCode>0.000</c:formatCode>
                <c:ptCount val="5"/>
                <c:pt idx="0">
                  <c:v>95.762711864406768</c:v>
                </c:pt>
                <c:pt idx="1">
                  <c:v>84.816384180791005</c:v>
                </c:pt>
                <c:pt idx="2">
                  <c:v>68.714689265536734</c:v>
                </c:pt>
                <c:pt idx="3">
                  <c:v>56.002824858757059</c:v>
                </c:pt>
                <c:pt idx="4">
                  <c:v>39.971751412429377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AA8-4DBF-81D1-E007E8CA5C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18267023"/>
        <c:axId val="1218271823"/>
      </c:scatterChart>
      <c:valAx>
        <c:axId val="121826702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18271823"/>
        <c:crosses val="autoZero"/>
        <c:crossBetween val="midCat"/>
      </c:valAx>
      <c:valAx>
        <c:axId val="12182718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18267023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22413</xdr:colOff>
      <xdr:row>35</xdr:row>
      <xdr:rowOff>94128</xdr:rowOff>
    </xdr:from>
    <xdr:to>
      <xdr:col>30</xdr:col>
      <xdr:colOff>389966</xdr:colOff>
      <xdr:row>50</xdr:row>
      <xdr:rowOff>147916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3DF5053C-FC6C-5998-78C3-D906328D16B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587188</xdr:colOff>
      <xdr:row>2</xdr:row>
      <xdr:rowOff>67236</xdr:rowOff>
    </xdr:from>
    <xdr:to>
      <xdr:col>29</xdr:col>
      <xdr:colOff>282388</xdr:colOff>
      <xdr:row>17</xdr:row>
      <xdr:rowOff>121024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2674A46D-0994-620C-44D1-258996D77C9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22</xdr:col>
      <xdr:colOff>31377</xdr:colOff>
      <xdr:row>19</xdr:row>
      <xdr:rowOff>13447</xdr:rowOff>
    </xdr:from>
    <xdr:to>
      <xdr:col>29</xdr:col>
      <xdr:colOff>336177</xdr:colOff>
      <xdr:row>34</xdr:row>
      <xdr:rowOff>67235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0B768BE5-2B78-04DE-F54C-44E14B68E35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318246</xdr:colOff>
      <xdr:row>35</xdr:row>
      <xdr:rowOff>4484</xdr:rowOff>
    </xdr:from>
    <xdr:to>
      <xdr:col>20</xdr:col>
      <xdr:colOff>560293</xdr:colOff>
      <xdr:row>50</xdr:row>
      <xdr:rowOff>58272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38C57E72-B75E-C8EA-0408-BDFB332F76D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CEB47B-E3C4-4A9C-AA5E-E22D8031840B}">
  <dimension ref="A1:S91"/>
  <sheetViews>
    <sheetView tabSelected="1" zoomScale="85" zoomScaleNormal="85" workbookViewId="0">
      <selection activeCell="A6" sqref="A6:H66"/>
    </sheetView>
  </sheetViews>
  <sheetFormatPr defaultRowHeight="14.4" x14ac:dyDescent="0.3"/>
  <cols>
    <col min="1" max="1" width="15.6640625" customWidth="1"/>
    <col min="2" max="3" width="11.6640625" customWidth="1"/>
    <col min="5" max="5" width="10.5546875" bestFit="1" customWidth="1"/>
    <col min="6" max="6" width="10.6640625" customWidth="1"/>
    <col min="7" max="7" width="12.44140625" bestFit="1" customWidth="1"/>
    <col min="8" max="8" width="12.44140625" customWidth="1"/>
    <col min="11" max="11" width="15.109375" bestFit="1" customWidth="1"/>
    <col min="12" max="12" width="6.88671875" customWidth="1"/>
    <col min="13" max="14" width="10.33203125" customWidth="1"/>
    <col min="15" max="15" width="4.6640625" customWidth="1"/>
    <col min="19" max="19" width="10.77734375" customWidth="1"/>
  </cols>
  <sheetData>
    <row r="1" spans="1:19" x14ac:dyDescent="0.3">
      <c r="A1" t="s">
        <v>0</v>
      </c>
    </row>
    <row r="3" spans="1:19" x14ac:dyDescent="0.3">
      <c r="A3" t="s">
        <v>1</v>
      </c>
      <c r="B3" t="s">
        <v>2</v>
      </c>
    </row>
    <row r="5" spans="1:19" x14ac:dyDescent="0.3">
      <c r="K5" s="1" t="s">
        <v>13</v>
      </c>
      <c r="L5" s="1"/>
      <c r="M5" s="1"/>
      <c r="N5" s="1"/>
      <c r="O5" s="1"/>
      <c r="P5" s="1"/>
      <c r="Q5" s="1"/>
      <c r="R5" s="1"/>
      <c r="S5" s="1"/>
    </row>
    <row r="6" spans="1:19" x14ac:dyDescent="0.3">
      <c r="A6" s="1" t="s">
        <v>3</v>
      </c>
      <c r="B6" s="1" t="s">
        <v>10</v>
      </c>
      <c r="C6" s="1" t="s">
        <v>12</v>
      </c>
      <c r="D6" s="1" t="s">
        <v>4</v>
      </c>
      <c r="E6" s="1" t="s">
        <v>5</v>
      </c>
      <c r="F6" s="1" t="s">
        <v>1</v>
      </c>
      <c r="G6" s="1" t="s">
        <v>6</v>
      </c>
      <c r="H6" s="1" t="s">
        <v>24</v>
      </c>
      <c r="K6" s="1" t="s">
        <v>16</v>
      </c>
      <c r="L6" s="1" t="s">
        <v>17</v>
      </c>
      <c r="M6" s="1" t="s">
        <v>1</v>
      </c>
      <c r="N6" s="1" t="s">
        <v>23</v>
      </c>
      <c r="O6" s="1" t="s">
        <v>18</v>
      </c>
      <c r="P6" s="1" t="s">
        <v>19</v>
      </c>
      <c r="Q6" s="1" t="s">
        <v>20</v>
      </c>
      <c r="R6" s="1" t="s">
        <v>21</v>
      </c>
      <c r="S6" s="1" t="s">
        <v>22</v>
      </c>
    </row>
    <row r="7" spans="1:19" x14ac:dyDescent="0.3">
      <c r="A7" s="1" t="s">
        <v>7</v>
      </c>
      <c r="B7" s="1">
        <v>180</v>
      </c>
      <c r="C7" s="2">
        <v>0.88300000000000001</v>
      </c>
      <c r="D7" s="2">
        <v>0.92</v>
      </c>
      <c r="E7" s="2">
        <v>0.84099999999999997</v>
      </c>
      <c r="F7" s="2">
        <f>(1-(E7/C7))*100</f>
        <v>4.7565118912797359</v>
      </c>
      <c r="G7" s="2">
        <f>AVERAGE(F7:F9)</f>
        <v>4.3790109475273731</v>
      </c>
      <c r="H7" s="2">
        <f>STDEV(F7:F9)</f>
        <v>0.34598532993249231</v>
      </c>
      <c r="K7" s="1" t="s">
        <v>14</v>
      </c>
      <c r="L7" s="1">
        <v>180</v>
      </c>
      <c r="M7" s="2">
        <v>4.3790109475273731</v>
      </c>
      <c r="N7" s="4">
        <v>0.34598532993249231</v>
      </c>
      <c r="O7" s="1">
        <v>50</v>
      </c>
      <c r="P7" s="1">
        <v>-5.6536999999999997</v>
      </c>
      <c r="Q7" s="1">
        <v>1.7825</v>
      </c>
      <c r="R7" s="1">
        <f>(O7-P7)/Q7</f>
        <v>31.222272089761571</v>
      </c>
      <c r="S7" s="1">
        <f>EXP(R7)</f>
        <v>36279432171146.906</v>
      </c>
    </row>
    <row r="8" spans="1:19" x14ac:dyDescent="0.3">
      <c r="A8" s="1"/>
      <c r="B8" s="1"/>
      <c r="C8" s="2">
        <v>0.88300000000000001</v>
      </c>
      <c r="D8" s="2">
        <v>0.93</v>
      </c>
      <c r="E8" s="2">
        <v>0.84499999999999997</v>
      </c>
      <c r="F8" s="2">
        <f t="shared" ref="F8:F66" si="0">(1-(E8/C8))*100</f>
        <v>4.3035107587768966</v>
      </c>
      <c r="G8" s="2"/>
      <c r="H8" s="2"/>
      <c r="K8" s="1"/>
      <c r="L8" s="1">
        <v>120</v>
      </c>
      <c r="M8" s="2">
        <v>2.5670064175160454</v>
      </c>
      <c r="N8" s="4">
        <v>6.5385081448429902E-2</v>
      </c>
      <c r="O8" s="1"/>
      <c r="P8" s="1"/>
      <c r="Q8" s="1"/>
      <c r="R8" s="1"/>
      <c r="S8" s="1"/>
    </row>
    <row r="9" spans="1:19" x14ac:dyDescent="0.3">
      <c r="A9" s="1"/>
      <c r="B9" s="1"/>
      <c r="C9" s="2">
        <v>0.88300000000000001</v>
      </c>
      <c r="D9" s="2">
        <v>0.93</v>
      </c>
      <c r="E9" s="2">
        <v>0.84699999999999998</v>
      </c>
      <c r="F9" s="2">
        <f t="shared" si="0"/>
        <v>4.0770101925254876</v>
      </c>
      <c r="G9" s="2"/>
      <c r="H9" s="2"/>
      <c r="K9" s="1"/>
      <c r="L9" s="1">
        <v>80</v>
      </c>
      <c r="M9" s="2">
        <v>1.5477538693846753</v>
      </c>
      <c r="N9" s="4">
        <v>0.23574926381269706</v>
      </c>
      <c r="O9" s="1"/>
      <c r="P9" s="1"/>
      <c r="Q9" s="1"/>
      <c r="R9" s="1"/>
      <c r="S9" s="1"/>
    </row>
    <row r="10" spans="1:19" x14ac:dyDescent="0.3">
      <c r="A10" s="1"/>
      <c r="B10" s="1">
        <v>120</v>
      </c>
      <c r="C10" s="2">
        <v>0.88300000000000001</v>
      </c>
      <c r="D10" s="2">
        <v>0.94</v>
      </c>
      <c r="E10" s="2">
        <v>0.86</v>
      </c>
      <c r="F10" s="2">
        <f t="shared" si="0"/>
        <v>2.6047565118912819</v>
      </c>
      <c r="G10" s="2">
        <f>AVERAGE(F10:F12)</f>
        <v>2.5670064175160454</v>
      </c>
      <c r="H10" s="2">
        <f>STDEV(F10:F12)</f>
        <v>6.5385081448429902E-2</v>
      </c>
      <c r="K10" s="1"/>
      <c r="L10" s="1">
        <v>40</v>
      </c>
      <c r="M10" s="2">
        <v>0.49075122687806488</v>
      </c>
      <c r="N10" s="4">
        <v>0.13077016289685986</v>
      </c>
      <c r="O10" s="1"/>
      <c r="P10" s="1"/>
      <c r="Q10" s="1"/>
      <c r="R10" s="1"/>
      <c r="S10" s="1"/>
    </row>
    <row r="11" spans="1:19" x14ac:dyDescent="0.3">
      <c r="A11" s="1"/>
      <c r="B11" s="1"/>
      <c r="C11" s="2">
        <v>0.88300000000000001</v>
      </c>
      <c r="D11" s="2">
        <v>0.94</v>
      </c>
      <c r="E11" s="2">
        <v>0.86099999999999999</v>
      </c>
      <c r="F11" s="2">
        <f t="shared" si="0"/>
        <v>2.491506228765572</v>
      </c>
      <c r="G11" s="2"/>
      <c r="H11" s="2"/>
      <c r="K11" s="1"/>
      <c r="L11" s="1">
        <v>20</v>
      </c>
      <c r="M11" s="2">
        <v>0.26425066062665259</v>
      </c>
      <c r="N11" s="4">
        <v>0.28500696244887613</v>
      </c>
      <c r="O11" s="1"/>
      <c r="P11" s="1"/>
      <c r="Q11" s="1"/>
      <c r="R11" s="1"/>
      <c r="S11" s="1"/>
    </row>
    <row r="12" spans="1:19" x14ac:dyDescent="0.3">
      <c r="A12" s="1"/>
      <c r="B12" s="1"/>
      <c r="C12" s="2">
        <v>0.88300000000000001</v>
      </c>
      <c r="D12" s="2">
        <v>0.94</v>
      </c>
      <c r="E12" s="2">
        <v>0.86</v>
      </c>
      <c r="F12" s="2">
        <f t="shared" si="0"/>
        <v>2.6047565118912819</v>
      </c>
      <c r="G12" s="2"/>
      <c r="H12" s="2"/>
      <c r="K12" s="1" t="s">
        <v>8</v>
      </c>
      <c r="L12" s="1">
        <v>180</v>
      </c>
      <c r="M12" s="2">
        <v>-0.22650056625141227</v>
      </c>
      <c r="N12" s="4">
        <v>0.51897799489874052</v>
      </c>
      <c r="O12" s="1">
        <v>50</v>
      </c>
      <c r="P12" s="1">
        <v>2.3900000000000001E-2</v>
      </c>
      <c r="Q12" s="1">
        <v>-3.3000000000000002E-2</v>
      </c>
      <c r="R12" s="1">
        <f>(O12-P12)/Q12</f>
        <v>-1514.4272727272728</v>
      </c>
      <c r="S12" s="5">
        <f>EXP(R12)</f>
        <v>0</v>
      </c>
    </row>
    <row r="13" spans="1:19" x14ac:dyDescent="0.3">
      <c r="A13" s="1"/>
      <c r="B13" s="1">
        <v>80</v>
      </c>
      <c r="C13" s="2">
        <v>0.88300000000000001</v>
      </c>
      <c r="D13" s="2">
        <v>0.95</v>
      </c>
      <c r="E13" s="2">
        <v>0.871</v>
      </c>
      <c r="F13" s="2">
        <f t="shared" si="0"/>
        <v>1.3590033975084959</v>
      </c>
      <c r="G13" s="2">
        <f>AVERAGE(F13:F15)</f>
        <v>1.5477538693846753</v>
      </c>
      <c r="H13" s="2">
        <f>STDEV(F13:F15)</f>
        <v>0.23574926381269706</v>
      </c>
      <c r="K13" s="1"/>
      <c r="L13" s="1">
        <v>120</v>
      </c>
      <c r="M13" s="2">
        <v>0.18875047187617935</v>
      </c>
      <c r="N13" s="4">
        <v>0.53519995767300543</v>
      </c>
      <c r="O13" s="1"/>
      <c r="P13" s="1"/>
      <c r="Q13" s="1"/>
      <c r="R13" s="1"/>
      <c r="S13" s="1"/>
    </row>
    <row r="14" spans="1:19" x14ac:dyDescent="0.3">
      <c r="A14" s="1"/>
      <c r="B14" s="1"/>
      <c r="C14" s="2">
        <v>0.88300000000000001</v>
      </c>
      <c r="D14" s="2">
        <v>0.95</v>
      </c>
      <c r="E14" s="2">
        <v>0.86699999999999999</v>
      </c>
      <c r="F14" s="2">
        <f t="shared" si="0"/>
        <v>1.8120045300113241</v>
      </c>
      <c r="G14" s="2"/>
      <c r="H14" s="2"/>
      <c r="K14" s="1"/>
      <c r="L14" s="1">
        <v>80</v>
      </c>
      <c r="M14" s="2">
        <v>-0.37750094375235871</v>
      </c>
      <c r="N14" s="4">
        <v>0.36404872634930413</v>
      </c>
      <c r="O14" s="1"/>
      <c r="P14" s="1"/>
      <c r="Q14" s="1"/>
      <c r="R14" s="1"/>
      <c r="S14" s="1"/>
    </row>
    <row r="15" spans="1:19" x14ac:dyDescent="0.3">
      <c r="A15" s="1"/>
      <c r="B15" s="1"/>
      <c r="C15" s="2">
        <v>0.88300000000000001</v>
      </c>
      <c r="D15" s="2">
        <v>0.95</v>
      </c>
      <c r="E15" s="2">
        <v>0.87</v>
      </c>
      <c r="F15" s="2">
        <f t="shared" si="0"/>
        <v>1.4722536806342057</v>
      </c>
      <c r="G15" s="2"/>
      <c r="H15" s="2"/>
      <c r="K15" s="1"/>
      <c r="L15" s="1">
        <v>40</v>
      </c>
      <c r="M15" s="2">
        <v>-0.15100037750094275</v>
      </c>
      <c r="N15" s="4">
        <v>0.57001392489774783</v>
      </c>
      <c r="O15" s="1"/>
      <c r="P15" s="1"/>
      <c r="Q15" s="1"/>
      <c r="R15" s="1"/>
      <c r="S15" s="1"/>
    </row>
    <row r="16" spans="1:19" x14ac:dyDescent="0.3">
      <c r="A16" s="1"/>
      <c r="B16" s="1">
        <v>40</v>
      </c>
      <c r="C16" s="2">
        <v>0.88300000000000001</v>
      </c>
      <c r="D16" s="2">
        <v>0.96</v>
      </c>
      <c r="E16" s="2">
        <v>0.878</v>
      </c>
      <c r="F16" s="2">
        <f t="shared" si="0"/>
        <v>0.56625141562853809</v>
      </c>
      <c r="G16" s="2">
        <f>AVERAGE(F16:F18)</f>
        <v>0.49075122687806488</v>
      </c>
      <c r="H16" s="2">
        <f>STDEV(F16:F18)</f>
        <v>0.13077016289685986</v>
      </c>
      <c r="K16" s="1"/>
      <c r="L16" s="1">
        <v>20</v>
      </c>
      <c r="M16" s="2">
        <v>0</v>
      </c>
      <c r="N16" s="4">
        <v>0.67950169875424238</v>
      </c>
      <c r="O16" s="1"/>
      <c r="P16" s="1"/>
      <c r="Q16" s="1"/>
      <c r="R16" s="1"/>
      <c r="S16" s="1"/>
    </row>
    <row r="17" spans="1:19" x14ac:dyDescent="0.3">
      <c r="A17" s="1"/>
      <c r="B17" s="1"/>
      <c r="C17" s="2">
        <v>0.88300000000000001</v>
      </c>
      <c r="D17" s="2">
        <v>0.96</v>
      </c>
      <c r="E17" s="2">
        <v>0.88</v>
      </c>
      <c r="F17" s="2">
        <f t="shared" si="0"/>
        <v>0.33975084937711841</v>
      </c>
      <c r="G17" s="2"/>
      <c r="H17" s="2"/>
      <c r="K17" s="1" t="s">
        <v>15</v>
      </c>
      <c r="L17" s="1">
        <v>180</v>
      </c>
      <c r="M17" s="2">
        <v>56.662891657229146</v>
      </c>
      <c r="N17" s="4">
        <v>0.34598532993249675</v>
      </c>
      <c r="O17" s="1">
        <v>50</v>
      </c>
      <c r="P17" s="1">
        <v>-45.018000000000001</v>
      </c>
      <c r="Q17" s="1">
        <v>19.506</v>
      </c>
      <c r="R17" s="1">
        <f>(O17-P17)/Q17</f>
        <v>4.8712191120680819</v>
      </c>
      <c r="S17" s="1">
        <f>EXP(R17)</f>
        <v>130.47988958204132</v>
      </c>
    </row>
    <row r="18" spans="1:19" x14ac:dyDescent="0.3">
      <c r="A18" s="1"/>
      <c r="B18" s="1"/>
      <c r="C18" s="2">
        <v>0.88300000000000001</v>
      </c>
      <c r="D18" s="2">
        <v>0.96</v>
      </c>
      <c r="E18" s="2">
        <v>0.878</v>
      </c>
      <c r="F18" s="2">
        <f t="shared" si="0"/>
        <v>0.56625141562853809</v>
      </c>
      <c r="G18" s="2"/>
      <c r="H18" s="2"/>
      <c r="K18" s="1"/>
      <c r="L18" s="1">
        <v>120</v>
      </c>
      <c r="M18" s="2">
        <v>48.018120045300101</v>
      </c>
      <c r="N18" s="4">
        <v>0.74263176945662268</v>
      </c>
      <c r="O18" s="1"/>
      <c r="P18" s="1"/>
      <c r="Q18" s="1"/>
      <c r="R18" s="1"/>
      <c r="S18" s="1"/>
    </row>
    <row r="19" spans="1:19" x14ac:dyDescent="0.3">
      <c r="A19" s="1"/>
      <c r="B19" s="1">
        <v>20</v>
      </c>
      <c r="C19" s="2">
        <v>0.88300000000000001</v>
      </c>
      <c r="D19" s="2">
        <v>0.96</v>
      </c>
      <c r="E19" s="2">
        <v>0.878</v>
      </c>
      <c r="F19" s="2">
        <f t="shared" si="0"/>
        <v>0.56625141562853809</v>
      </c>
      <c r="G19" s="2">
        <f>AVERAGE(F19:F21)</f>
        <v>0.26425066062665259</v>
      </c>
      <c r="H19" s="2">
        <f>STDEV(F19:F21)</f>
        <v>0.28500696244887613</v>
      </c>
      <c r="K19" s="1"/>
      <c r="L19" s="1">
        <v>80</v>
      </c>
      <c r="M19" s="2">
        <v>40.203850509626271</v>
      </c>
      <c r="N19" s="4">
        <v>0.51897799489873231</v>
      </c>
      <c r="O19" s="1"/>
      <c r="P19" s="1"/>
      <c r="Q19" s="1"/>
      <c r="R19" s="1"/>
      <c r="S19" s="1"/>
    </row>
    <row r="20" spans="1:19" x14ac:dyDescent="0.3">
      <c r="A20" s="1"/>
      <c r="B20" s="1"/>
      <c r="C20" s="2">
        <v>0.88300000000000001</v>
      </c>
      <c r="D20" s="2">
        <v>0.96</v>
      </c>
      <c r="E20" s="2">
        <v>0.88100000000000001</v>
      </c>
      <c r="F20" s="2">
        <f t="shared" si="0"/>
        <v>0.22650056625141968</v>
      </c>
      <c r="G20" s="2"/>
      <c r="H20" s="2"/>
      <c r="K20" s="1"/>
      <c r="L20" s="1">
        <v>40</v>
      </c>
      <c r="M20" s="2">
        <v>27.142317855794634</v>
      </c>
      <c r="N20" s="4">
        <v>0.53519995767300055</v>
      </c>
      <c r="O20" s="1"/>
      <c r="P20" s="1"/>
      <c r="Q20" s="1"/>
      <c r="R20" s="1"/>
      <c r="S20" s="1"/>
    </row>
    <row r="21" spans="1:19" x14ac:dyDescent="0.3">
      <c r="A21" s="1"/>
      <c r="B21" s="1"/>
      <c r="C21" s="2">
        <v>0.88300000000000001</v>
      </c>
      <c r="D21" s="2">
        <v>0.96</v>
      </c>
      <c r="E21" s="2">
        <v>0.88300000000000001</v>
      </c>
      <c r="F21" s="2">
        <f t="shared" si="0"/>
        <v>0</v>
      </c>
      <c r="G21" s="2"/>
      <c r="H21" s="2"/>
      <c r="K21" s="1"/>
      <c r="L21" s="1">
        <v>20</v>
      </c>
      <c r="M21" s="2">
        <v>13.439033597583993</v>
      </c>
      <c r="N21" s="4">
        <v>0.6439683695444306</v>
      </c>
      <c r="O21" s="1"/>
      <c r="P21" s="1"/>
      <c r="Q21" s="1"/>
      <c r="R21" s="1"/>
      <c r="S21" s="1"/>
    </row>
    <row r="22" spans="1:19" x14ac:dyDescent="0.3">
      <c r="A22" s="1" t="s">
        <v>8</v>
      </c>
      <c r="B22" s="1">
        <v>180</v>
      </c>
      <c r="C22" s="2">
        <v>0.88300000000000001</v>
      </c>
      <c r="D22" s="2">
        <v>0.99</v>
      </c>
      <c r="E22" s="2">
        <v>0.89</v>
      </c>
      <c r="F22" s="2">
        <f t="shared" si="0"/>
        <v>-0.79275198187995777</v>
      </c>
      <c r="G22" s="2">
        <f>AVERAGE(F22:F24)</f>
        <v>-0.22650056625141227</v>
      </c>
      <c r="H22" s="2">
        <f t="shared" ref="H22" si="1">STDEV(F22:F24)</f>
        <v>0.51897799489874052</v>
      </c>
      <c r="K22" s="1" t="s">
        <v>9</v>
      </c>
      <c r="L22" s="1">
        <v>10</v>
      </c>
      <c r="M22" s="2">
        <v>95.762711864406768</v>
      </c>
      <c r="N22" s="4">
        <v>0.42372881355932179</v>
      </c>
      <c r="O22" s="1">
        <v>50</v>
      </c>
      <c r="P22" s="1">
        <v>66.843999999999994</v>
      </c>
      <c r="Q22" s="1">
        <v>12.058999999999999</v>
      </c>
      <c r="R22" s="1">
        <f>(O22-P22)/Q22</f>
        <v>-1.3967990712331035</v>
      </c>
      <c r="S22" s="1">
        <f>EXP(R22)</f>
        <v>0.24738756791577829</v>
      </c>
    </row>
    <row r="23" spans="1:19" x14ac:dyDescent="0.3">
      <c r="A23" s="1"/>
      <c r="B23" s="1"/>
      <c r="C23" s="2">
        <v>0.88300000000000001</v>
      </c>
      <c r="D23" s="2">
        <v>0.98</v>
      </c>
      <c r="E23" s="2">
        <v>0.88400000000000001</v>
      </c>
      <c r="F23" s="2">
        <f t="shared" si="0"/>
        <v>-0.11325028312569874</v>
      </c>
      <c r="G23" s="2"/>
      <c r="H23" s="2"/>
      <c r="K23" s="1"/>
      <c r="L23" s="1">
        <v>5</v>
      </c>
      <c r="M23" s="2">
        <v>84.816384180791005</v>
      </c>
      <c r="N23" s="4">
        <v>0.1223199722859417</v>
      </c>
      <c r="O23" s="1"/>
      <c r="P23" s="1"/>
      <c r="Q23" s="1"/>
      <c r="R23" s="1"/>
      <c r="S23" s="1"/>
    </row>
    <row r="24" spans="1:19" x14ac:dyDescent="0.3">
      <c r="A24" s="1"/>
      <c r="B24" s="1"/>
      <c r="C24" s="2">
        <v>0.88300000000000001</v>
      </c>
      <c r="D24" s="2">
        <v>0.98</v>
      </c>
      <c r="E24" s="2">
        <v>0.88100000000000001</v>
      </c>
      <c r="F24" s="2">
        <f t="shared" si="0"/>
        <v>0.22650056625141968</v>
      </c>
      <c r="G24" s="2"/>
      <c r="H24" s="2"/>
      <c r="K24" s="1"/>
      <c r="L24" s="1">
        <v>1</v>
      </c>
      <c r="M24" s="2">
        <v>68.714689265536734</v>
      </c>
      <c r="N24" s="4">
        <v>0.48927988914375031</v>
      </c>
      <c r="O24" s="1"/>
      <c r="P24" s="1"/>
      <c r="Q24" s="1"/>
      <c r="R24" s="1"/>
      <c r="S24" s="1"/>
    </row>
    <row r="25" spans="1:19" x14ac:dyDescent="0.3">
      <c r="A25" s="1"/>
      <c r="B25" s="1">
        <v>120</v>
      </c>
      <c r="C25" s="2">
        <v>0.88300000000000001</v>
      </c>
      <c r="D25" s="2">
        <v>0.97</v>
      </c>
      <c r="E25" s="2">
        <v>0.876</v>
      </c>
      <c r="F25" s="2">
        <f t="shared" si="0"/>
        <v>0.79275198187995777</v>
      </c>
      <c r="G25" s="2">
        <f>AVERAGE(F25:F27)</f>
        <v>0.18875047187617935</v>
      </c>
      <c r="H25" s="2">
        <f t="shared" ref="H25" si="2">STDEV(F25:F27)</f>
        <v>0.53519995767300543</v>
      </c>
      <c r="K25" s="1"/>
      <c r="L25" s="1">
        <v>0.5</v>
      </c>
      <c r="M25" s="2">
        <v>56.002824858757059</v>
      </c>
      <c r="N25" s="4">
        <v>0.24463994457187516</v>
      </c>
      <c r="O25" s="1"/>
      <c r="P25" s="1"/>
      <c r="Q25" s="1"/>
      <c r="R25" s="1"/>
      <c r="S25" s="1"/>
    </row>
    <row r="26" spans="1:19" x14ac:dyDescent="0.3">
      <c r="A26" s="1"/>
      <c r="B26" s="1"/>
      <c r="C26" s="2">
        <v>0.88300000000000001</v>
      </c>
      <c r="D26" s="2">
        <v>0.97</v>
      </c>
      <c r="E26" s="2">
        <v>0.88500000000000001</v>
      </c>
      <c r="F26" s="2">
        <f t="shared" si="0"/>
        <v>-0.22650056625141968</v>
      </c>
      <c r="G26" s="2"/>
      <c r="H26" s="2"/>
      <c r="K26" s="1"/>
      <c r="L26" s="1">
        <v>0.1</v>
      </c>
      <c r="M26" s="2">
        <v>39.971751412429377</v>
      </c>
      <c r="N26" s="4">
        <v>1.7641237283611233</v>
      </c>
      <c r="O26" s="1"/>
      <c r="P26" s="1"/>
      <c r="Q26" s="1"/>
      <c r="R26" s="1"/>
      <c r="S26" s="1"/>
    </row>
    <row r="27" spans="1:19" x14ac:dyDescent="0.3">
      <c r="A27" s="1"/>
      <c r="B27" s="1"/>
      <c r="C27" s="2">
        <v>0.88300000000000001</v>
      </c>
      <c r="D27" s="2">
        <v>0.97</v>
      </c>
      <c r="E27" s="2">
        <v>0.88300000000000001</v>
      </c>
      <c r="F27" s="2">
        <f t="shared" si="0"/>
        <v>0</v>
      </c>
      <c r="G27" s="2"/>
      <c r="H27" s="2"/>
    </row>
    <row r="28" spans="1:19" x14ac:dyDescent="0.3">
      <c r="A28" s="1"/>
      <c r="B28" s="1">
        <v>80</v>
      </c>
      <c r="C28" s="2">
        <v>0.88300000000000001</v>
      </c>
      <c r="D28" s="2">
        <v>0.97</v>
      </c>
      <c r="E28" s="2">
        <v>0.89</v>
      </c>
      <c r="F28" s="2">
        <f t="shared" si="0"/>
        <v>-0.79275198187995777</v>
      </c>
      <c r="G28" s="2">
        <f>AVERAGE(F28:F30)</f>
        <v>-0.37750094375235871</v>
      </c>
      <c r="H28" s="2">
        <f t="shared" ref="H28" si="3">STDEV(F28:F30)</f>
        <v>0.36404872634930413</v>
      </c>
    </row>
    <row r="29" spans="1:19" x14ac:dyDescent="0.3">
      <c r="A29" s="1"/>
      <c r="B29" s="1"/>
      <c r="C29" s="2">
        <v>0.88300000000000001</v>
      </c>
      <c r="D29" s="2">
        <v>0.97</v>
      </c>
      <c r="E29" s="2">
        <v>0.88400000000000001</v>
      </c>
      <c r="F29" s="2">
        <f t="shared" si="0"/>
        <v>-0.11325028312569874</v>
      </c>
      <c r="G29" s="2"/>
      <c r="H29" s="2"/>
    </row>
    <row r="30" spans="1:19" x14ac:dyDescent="0.3">
      <c r="A30" s="1"/>
      <c r="B30" s="1"/>
      <c r="C30" s="2">
        <v>0.88300000000000001</v>
      </c>
      <c r="D30" s="2">
        <v>0.97</v>
      </c>
      <c r="E30" s="2">
        <v>0.88500000000000001</v>
      </c>
      <c r="F30" s="2">
        <f t="shared" si="0"/>
        <v>-0.22650056625141968</v>
      </c>
      <c r="G30" s="2"/>
      <c r="H30" s="2"/>
    </row>
    <row r="31" spans="1:19" x14ac:dyDescent="0.3">
      <c r="A31" s="1"/>
      <c r="B31" s="1">
        <v>40</v>
      </c>
      <c r="C31" s="2">
        <v>0.88300000000000001</v>
      </c>
      <c r="D31" s="2">
        <v>0.96</v>
      </c>
      <c r="E31" s="2">
        <v>0.88500000000000001</v>
      </c>
      <c r="F31" s="2">
        <f t="shared" si="0"/>
        <v>-0.22650056625141968</v>
      </c>
      <c r="G31" s="2">
        <f>AVERAGE(F31:F33)</f>
        <v>-0.15100037750094275</v>
      </c>
      <c r="H31" s="2">
        <f t="shared" ref="H31" si="4">STDEV(F31:F33)</f>
        <v>0.57001392489774783</v>
      </c>
    </row>
    <row r="32" spans="1:19" x14ac:dyDescent="0.3">
      <c r="A32" s="1"/>
      <c r="B32" s="1"/>
      <c r="C32" s="2">
        <v>0.88300000000000001</v>
      </c>
      <c r="D32" s="2">
        <v>0.96</v>
      </c>
      <c r="E32" s="2">
        <v>0.879</v>
      </c>
      <c r="F32" s="2">
        <f t="shared" si="0"/>
        <v>0.45300113250282825</v>
      </c>
      <c r="G32" s="2"/>
      <c r="H32" s="2"/>
    </row>
    <row r="33" spans="1:8" x14ac:dyDescent="0.3">
      <c r="A33" s="1"/>
      <c r="B33" s="1"/>
      <c r="C33" s="2">
        <v>0.88300000000000001</v>
      </c>
      <c r="D33" s="2">
        <v>0.97</v>
      </c>
      <c r="E33" s="2">
        <v>0.88900000000000001</v>
      </c>
      <c r="F33" s="2">
        <f t="shared" si="0"/>
        <v>-0.67950169875423683</v>
      </c>
      <c r="G33" s="2"/>
      <c r="H33" s="2"/>
    </row>
    <row r="34" spans="1:8" x14ac:dyDescent="0.3">
      <c r="A34" s="1"/>
      <c r="B34" s="1">
        <v>20</v>
      </c>
      <c r="C34" s="2">
        <v>0.88300000000000001</v>
      </c>
      <c r="D34" s="2">
        <v>0.96</v>
      </c>
      <c r="E34" s="2">
        <v>0.88300000000000001</v>
      </c>
      <c r="F34" s="2">
        <f t="shared" si="0"/>
        <v>0</v>
      </c>
      <c r="G34" s="2">
        <v>0</v>
      </c>
      <c r="H34" s="2">
        <f t="shared" ref="H34" si="5">STDEV(F34:F36)</f>
        <v>0.67950169875424238</v>
      </c>
    </row>
    <row r="35" spans="1:8" x14ac:dyDescent="0.3">
      <c r="A35" s="1"/>
      <c r="B35" s="1"/>
      <c r="C35" s="2">
        <v>0.88300000000000001</v>
      </c>
      <c r="D35" s="2">
        <v>0.97</v>
      </c>
      <c r="E35" s="2">
        <v>0.88900000000000001</v>
      </c>
      <c r="F35" s="2">
        <f t="shared" si="0"/>
        <v>-0.67950169875423683</v>
      </c>
      <c r="G35" s="2"/>
      <c r="H35" s="2"/>
    </row>
    <row r="36" spans="1:8" x14ac:dyDescent="0.3">
      <c r="A36" s="1"/>
      <c r="B36" s="1"/>
      <c r="C36" s="2">
        <v>0.88300000000000001</v>
      </c>
      <c r="D36" s="2">
        <v>0.95</v>
      </c>
      <c r="E36" s="2">
        <v>0.877</v>
      </c>
      <c r="F36" s="2">
        <f t="shared" si="0"/>
        <v>0.67950169875424793</v>
      </c>
      <c r="G36" s="2"/>
      <c r="H36" s="2"/>
    </row>
    <row r="37" spans="1:8" x14ac:dyDescent="0.3">
      <c r="A37" s="1" t="s">
        <v>11</v>
      </c>
      <c r="B37" s="1">
        <v>180</v>
      </c>
      <c r="C37" s="2">
        <v>0.88300000000000001</v>
      </c>
      <c r="D37" s="2">
        <v>0.49</v>
      </c>
      <c r="E37" s="2">
        <v>0.38600000000000001</v>
      </c>
      <c r="F37" s="2">
        <f t="shared" si="0"/>
        <v>56.285390713476779</v>
      </c>
      <c r="G37" s="2">
        <f>AVERAGE(F37:F39)</f>
        <v>56.662891657229146</v>
      </c>
      <c r="H37" s="2">
        <f t="shared" ref="H37" si="6">STDEV(F37:F39)</f>
        <v>0.34598532993249675</v>
      </c>
    </row>
    <row r="38" spans="1:8" x14ac:dyDescent="0.3">
      <c r="A38" s="1"/>
      <c r="B38" s="1"/>
      <c r="C38" s="2">
        <v>0.88300000000000001</v>
      </c>
      <c r="D38" s="2">
        <v>0.48</v>
      </c>
      <c r="E38" s="2">
        <v>0.38200000000000001</v>
      </c>
      <c r="F38" s="2">
        <f t="shared" si="0"/>
        <v>56.738391845979621</v>
      </c>
      <c r="G38" s="2"/>
      <c r="H38" s="2"/>
    </row>
    <row r="39" spans="1:8" x14ac:dyDescent="0.3">
      <c r="A39" s="1"/>
      <c r="B39" s="1"/>
      <c r="C39" s="2">
        <v>0.88300000000000001</v>
      </c>
      <c r="D39" s="2">
        <v>0.48</v>
      </c>
      <c r="E39" s="2">
        <v>0.38</v>
      </c>
      <c r="F39" s="2">
        <f t="shared" si="0"/>
        <v>56.964892412231038</v>
      </c>
      <c r="G39" s="2"/>
      <c r="H39" s="2"/>
    </row>
    <row r="40" spans="1:8" x14ac:dyDescent="0.3">
      <c r="A40" s="1"/>
      <c r="B40" s="1">
        <v>120</v>
      </c>
      <c r="C40" s="2">
        <v>0.88300000000000001</v>
      </c>
      <c r="D40" s="2">
        <v>0.56000000000000005</v>
      </c>
      <c r="E40" s="2">
        <v>0.45800000000000002</v>
      </c>
      <c r="F40" s="2">
        <f t="shared" si="0"/>
        <v>48.131370328425817</v>
      </c>
      <c r="G40" s="2">
        <f>AVERAGE(F40:F42)</f>
        <v>48.018120045300101</v>
      </c>
      <c r="H40" s="2">
        <f t="shared" ref="H40" si="7">STDEV(F40:F42)</f>
        <v>0.74263176945662268</v>
      </c>
    </row>
    <row r="41" spans="1:8" x14ac:dyDescent="0.3">
      <c r="A41" s="1"/>
      <c r="B41" s="1"/>
      <c r="C41" s="2">
        <v>0.88300000000000001</v>
      </c>
      <c r="D41" s="2">
        <v>0.55000000000000004</v>
      </c>
      <c r="E41" s="2">
        <v>0.45300000000000001</v>
      </c>
      <c r="F41" s="2">
        <f t="shared" si="0"/>
        <v>48.697621744054352</v>
      </c>
      <c r="G41" s="2"/>
      <c r="H41" s="2"/>
    </row>
    <row r="42" spans="1:8" x14ac:dyDescent="0.3">
      <c r="A42" s="1"/>
      <c r="B42" s="1"/>
      <c r="C42" s="2">
        <v>0.88300000000000001</v>
      </c>
      <c r="D42" s="2">
        <v>0.56000000000000005</v>
      </c>
      <c r="E42" s="2">
        <v>0.46600000000000003</v>
      </c>
      <c r="F42" s="2">
        <f t="shared" si="0"/>
        <v>47.225368063420156</v>
      </c>
      <c r="G42" s="2"/>
      <c r="H42" s="2"/>
    </row>
    <row r="43" spans="1:8" x14ac:dyDescent="0.3">
      <c r="A43" s="1"/>
      <c r="B43" s="1">
        <v>80</v>
      </c>
      <c r="C43" s="2">
        <v>0.88300000000000001</v>
      </c>
      <c r="D43" s="2">
        <v>0.62</v>
      </c>
      <c r="E43" s="2">
        <v>0.53300000000000003</v>
      </c>
      <c r="F43" s="2">
        <f t="shared" si="0"/>
        <v>39.637599093997736</v>
      </c>
      <c r="G43" s="2">
        <f>AVERAGE(F43:F45)</f>
        <v>40.203850509626271</v>
      </c>
      <c r="H43" s="2">
        <f t="shared" ref="H43" si="8">STDEV(F43:F45)</f>
        <v>0.51897799489873231</v>
      </c>
    </row>
    <row r="44" spans="1:8" x14ac:dyDescent="0.3">
      <c r="A44" s="1"/>
      <c r="B44" s="1"/>
      <c r="C44" s="2">
        <v>0.88300000000000001</v>
      </c>
      <c r="D44" s="2">
        <v>0.61</v>
      </c>
      <c r="E44" s="2">
        <v>0.52700000000000002</v>
      </c>
      <c r="F44" s="2">
        <f t="shared" si="0"/>
        <v>40.31710079275198</v>
      </c>
      <c r="G44" s="2"/>
      <c r="H44" s="2"/>
    </row>
    <row r="45" spans="1:8" x14ac:dyDescent="0.3">
      <c r="A45" s="1"/>
      <c r="B45" s="1"/>
      <c r="C45" s="2">
        <v>0.88300000000000001</v>
      </c>
      <c r="D45" s="2">
        <v>0.61</v>
      </c>
      <c r="E45" s="2">
        <v>0.52400000000000002</v>
      </c>
      <c r="F45" s="2">
        <f t="shared" si="0"/>
        <v>40.656851642129098</v>
      </c>
      <c r="G45" s="2"/>
      <c r="H45" s="2"/>
    </row>
    <row r="46" spans="1:8" x14ac:dyDescent="0.3">
      <c r="A46" s="1"/>
      <c r="B46" s="1">
        <v>40</v>
      </c>
      <c r="C46" s="2">
        <v>0.88300000000000001</v>
      </c>
      <c r="D46" s="2">
        <v>0.72</v>
      </c>
      <c r="E46" s="2">
        <v>0.63800000000000001</v>
      </c>
      <c r="F46" s="2">
        <f t="shared" si="0"/>
        <v>27.74631936579841</v>
      </c>
      <c r="G46" s="2">
        <f>AVERAGE(F46:F48)</f>
        <v>27.142317855794634</v>
      </c>
      <c r="H46" s="2">
        <f t="shared" ref="H46" si="9">STDEV(F46:F48)</f>
        <v>0.53519995767300055</v>
      </c>
    </row>
    <row r="47" spans="1:8" x14ac:dyDescent="0.3">
      <c r="A47" s="1"/>
      <c r="B47" s="1"/>
      <c r="C47" s="2">
        <v>0.88300000000000001</v>
      </c>
      <c r="D47" s="2">
        <v>0.73</v>
      </c>
      <c r="E47" s="2">
        <v>0.64700000000000002</v>
      </c>
      <c r="F47" s="2">
        <f t="shared" si="0"/>
        <v>26.727066817667044</v>
      </c>
      <c r="G47" s="2"/>
      <c r="H47" s="2"/>
    </row>
    <row r="48" spans="1:8" x14ac:dyDescent="0.3">
      <c r="A48" s="1"/>
      <c r="B48" s="1"/>
      <c r="C48" s="2">
        <v>0.88300000000000001</v>
      </c>
      <c r="D48" s="2">
        <v>0.73</v>
      </c>
      <c r="E48" s="2">
        <v>0.64500000000000002</v>
      </c>
      <c r="F48" s="2">
        <f t="shared" si="0"/>
        <v>26.953567383918454</v>
      </c>
      <c r="G48" s="2"/>
      <c r="H48" s="2"/>
    </row>
    <row r="49" spans="1:8" x14ac:dyDescent="0.3">
      <c r="A49" s="1"/>
      <c r="B49" s="1">
        <v>20</v>
      </c>
      <c r="C49" s="2">
        <v>0.88300000000000001</v>
      </c>
      <c r="D49" s="2">
        <v>0.84</v>
      </c>
      <c r="E49" s="2">
        <v>0.75800000000000001</v>
      </c>
      <c r="F49" s="2">
        <f t="shared" si="0"/>
        <v>14.156285390713474</v>
      </c>
      <c r="G49" s="2">
        <f>AVERAGE(F49:F51)</f>
        <v>13.439033597583993</v>
      </c>
      <c r="H49" s="2">
        <f t="shared" ref="H49" si="10">STDEV(F49:F51)</f>
        <v>0.6439683695444306</v>
      </c>
    </row>
    <row r="50" spans="1:8" x14ac:dyDescent="0.3">
      <c r="A50" s="1"/>
      <c r="B50" s="1"/>
      <c r="C50" s="2">
        <v>0.88300000000000001</v>
      </c>
      <c r="D50" s="2">
        <v>0.5</v>
      </c>
      <c r="E50" s="2">
        <v>0.76900000000000002</v>
      </c>
      <c r="F50" s="2">
        <f t="shared" si="0"/>
        <v>12.910532276330688</v>
      </c>
      <c r="G50" s="2"/>
      <c r="H50" s="2"/>
    </row>
    <row r="51" spans="1:8" x14ac:dyDescent="0.3">
      <c r="A51" s="1"/>
      <c r="B51" s="1"/>
      <c r="C51" s="2">
        <v>0.88300000000000001</v>
      </c>
      <c r="D51" s="2">
        <v>0.85</v>
      </c>
      <c r="E51" s="2">
        <v>0.76600000000000001</v>
      </c>
      <c r="F51" s="2">
        <f t="shared" si="0"/>
        <v>13.250283125707817</v>
      </c>
      <c r="G51" s="2"/>
      <c r="H51" s="2"/>
    </row>
    <row r="52" spans="1:8" x14ac:dyDescent="0.3">
      <c r="A52" s="1" t="s">
        <v>9</v>
      </c>
      <c r="B52" s="1">
        <v>10</v>
      </c>
      <c r="C52" s="2">
        <v>0.47199999999999998</v>
      </c>
      <c r="D52" s="2">
        <v>0.1</v>
      </c>
      <c r="E52" s="2">
        <v>0.02</v>
      </c>
      <c r="F52" s="2">
        <f t="shared" si="0"/>
        <v>95.762711864406782</v>
      </c>
      <c r="G52" s="2">
        <f>AVERAGE(F52:F54)</f>
        <v>95.762711864406768</v>
      </c>
      <c r="H52" s="2">
        <f t="shared" ref="H52" si="11">STDEV(F52:F54)</f>
        <v>0.42372881355932179</v>
      </c>
    </row>
    <row r="53" spans="1:8" x14ac:dyDescent="0.3">
      <c r="A53" s="1"/>
      <c r="B53" s="1"/>
      <c r="C53" s="2">
        <v>0.47199999999999998</v>
      </c>
      <c r="D53" s="2">
        <v>0.1</v>
      </c>
      <c r="E53" s="2">
        <v>1.7999999999999999E-2</v>
      </c>
      <c r="F53" s="2">
        <f t="shared" si="0"/>
        <v>96.186440677966104</v>
      </c>
      <c r="G53" s="2"/>
      <c r="H53" s="2"/>
    </row>
    <row r="54" spans="1:8" x14ac:dyDescent="0.3">
      <c r="A54" s="1"/>
      <c r="B54" s="1"/>
      <c r="C54" s="2">
        <v>0.47199999999999998</v>
      </c>
      <c r="D54" s="2">
        <v>0.1</v>
      </c>
      <c r="E54" s="2">
        <v>2.1999999999999999E-2</v>
      </c>
      <c r="F54" s="2">
        <f t="shared" si="0"/>
        <v>95.33898305084746</v>
      </c>
      <c r="G54" s="2"/>
      <c r="H54" s="2"/>
    </row>
    <row r="55" spans="1:8" x14ac:dyDescent="0.3">
      <c r="A55" s="1"/>
      <c r="B55" s="1">
        <v>5</v>
      </c>
      <c r="C55" s="2">
        <v>0.47199999999999998</v>
      </c>
      <c r="D55" s="2">
        <v>0.15</v>
      </c>
      <c r="E55" s="2">
        <v>7.0999999999999994E-2</v>
      </c>
      <c r="F55" s="2">
        <f t="shared" si="0"/>
        <v>84.957627118644069</v>
      </c>
      <c r="G55" s="2">
        <f>AVERAGE(F55:F57)</f>
        <v>84.816384180790962</v>
      </c>
      <c r="H55" s="2">
        <f t="shared" ref="H55" si="12">STDEV(F55:F57)</f>
        <v>0.1223199722859417</v>
      </c>
    </row>
    <row r="56" spans="1:8" x14ac:dyDescent="0.3">
      <c r="A56" s="1"/>
      <c r="B56" s="1"/>
      <c r="C56" s="2">
        <v>0.47199999999999998</v>
      </c>
      <c r="D56" s="2">
        <v>0.15</v>
      </c>
      <c r="E56" s="2">
        <v>7.1999999999999995E-2</v>
      </c>
      <c r="F56" s="2">
        <f t="shared" si="0"/>
        <v>84.745762711864401</v>
      </c>
      <c r="G56" s="2"/>
      <c r="H56" s="2"/>
    </row>
    <row r="57" spans="1:8" x14ac:dyDescent="0.3">
      <c r="A57" s="1"/>
      <c r="B57" s="1"/>
      <c r="C57" s="2">
        <v>0.47199999999999998</v>
      </c>
      <c r="D57" s="2">
        <v>0.15</v>
      </c>
      <c r="E57" s="2">
        <v>7.1999999999999995E-2</v>
      </c>
      <c r="F57" s="2">
        <f t="shared" si="0"/>
        <v>84.745762711864401</v>
      </c>
      <c r="G57" s="2"/>
      <c r="H57" s="2"/>
    </row>
    <row r="58" spans="1:8" x14ac:dyDescent="0.3">
      <c r="A58" s="1"/>
      <c r="B58" s="1">
        <v>1</v>
      </c>
      <c r="C58" s="2">
        <v>0.47199999999999998</v>
      </c>
      <c r="D58" s="2">
        <v>0.22</v>
      </c>
      <c r="E58" s="2">
        <v>0.14499999999999999</v>
      </c>
      <c r="F58" s="2">
        <f t="shared" si="0"/>
        <v>69.279661016949163</v>
      </c>
      <c r="G58" s="2">
        <f>AVERAGE(F58:F60)</f>
        <v>68.714689265536734</v>
      </c>
      <c r="H58" s="2">
        <f t="shared" ref="H58" si="13">STDEV(F58:F60)</f>
        <v>0.48927988914375031</v>
      </c>
    </row>
    <row r="59" spans="1:8" x14ac:dyDescent="0.3">
      <c r="A59" s="1"/>
      <c r="B59" s="1"/>
      <c r="C59" s="2">
        <v>0.47199999999999998</v>
      </c>
      <c r="D59" s="2">
        <v>0.23</v>
      </c>
      <c r="E59" s="2">
        <v>0.14899999999999999</v>
      </c>
      <c r="F59" s="2">
        <f t="shared" si="0"/>
        <v>68.432203389830519</v>
      </c>
      <c r="G59" s="2"/>
      <c r="H59" s="2"/>
    </row>
    <row r="60" spans="1:8" x14ac:dyDescent="0.3">
      <c r="A60" s="1"/>
      <c r="B60" s="1"/>
      <c r="C60" s="2">
        <v>0.47199999999999998</v>
      </c>
      <c r="D60" s="2">
        <v>0.23</v>
      </c>
      <c r="E60" s="2">
        <v>0.14899999999999999</v>
      </c>
      <c r="F60" s="2">
        <f t="shared" si="0"/>
        <v>68.432203389830519</v>
      </c>
      <c r="G60" s="2"/>
      <c r="H60" s="2"/>
    </row>
    <row r="61" spans="1:8" x14ac:dyDescent="0.3">
      <c r="A61" s="1"/>
      <c r="B61" s="1">
        <v>0.5</v>
      </c>
      <c r="C61" s="2">
        <v>0.47199999999999998</v>
      </c>
      <c r="D61" s="2">
        <v>0.28999999999999998</v>
      </c>
      <c r="E61" s="2">
        <v>0.20899999999999999</v>
      </c>
      <c r="F61" s="2">
        <f t="shared" si="0"/>
        <v>55.720338983050844</v>
      </c>
      <c r="G61" s="2">
        <f>AVERAGE(F61:F63)</f>
        <v>56.002824858757059</v>
      </c>
      <c r="H61" s="2">
        <f t="shared" ref="H61" si="14">STDEV(F61:F63)</f>
        <v>0.24463994457187516</v>
      </c>
    </row>
    <row r="62" spans="1:8" x14ac:dyDescent="0.3">
      <c r="A62" s="1"/>
      <c r="B62" s="1"/>
      <c r="C62" s="2">
        <v>0.47199999999999998</v>
      </c>
      <c r="D62" s="2">
        <v>0.28000000000000003</v>
      </c>
      <c r="E62" s="2">
        <v>0.20699999999999999</v>
      </c>
      <c r="F62" s="2">
        <f t="shared" si="0"/>
        <v>56.144067796610166</v>
      </c>
      <c r="G62" s="2"/>
      <c r="H62" s="2"/>
    </row>
    <row r="63" spans="1:8" x14ac:dyDescent="0.3">
      <c r="A63" s="1"/>
      <c r="B63" s="1"/>
      <c r="C63" s="2">
        <v>0.47199999999999998</v>
      </c>
      <c r="D63" s="2">
        <v>0.28000000000000003</v>
      </c>
      <c r="E63" s="2">
        <v>0.20699999999999999</v>
      </c>
      <c r="F63" s="2">
        <f t="shared" si="0"/>
        <v>56.144067796610166</v>
      </c>
      <c r="G63" s="2"/>
      <c r="H63" s="2"/>
    </row>
    <row r="64" spans="1:8" x14ac:dyDescent="0.3">
      <c r="A64" s="1"/>
      <c r="B64" s="1">
        <v>0.1</v>
      </c>
      <c r="C64" s="2">
        <v>0.47199999999999998</v>
      </c>
      <c r="D64" s="2">
        <v>0.35</v>
      </c>
      <c r="E64" s="2">
        <v>0.27400000000000002</v>
      </c>
      <c r="F64" s="2">
        <f t="shared" si="0"/>
        <v>41.949152542372872</v>
      </c>
      <c r="G64" s="2">
        <f>AVERAGE(F64:F66)</f>
        <v>39.971751412429377</v>
      </c>
      <c r="H64" s="2">
        <f t="shared" ref="H64" si="15">STDEV(F64:F66)</f>
        <v>1.7641237283611233</v>
      </c>
    </row>
    <row r="65" spans="1:8" x14ac:dyDescent="0.3">
      <c r="A65" s="1"/>
      <c r="B65" s="1"/>
      <c r="C65" s="2">
        <v>0.47199999999999998</v>
      </c>
      <c r="D65" s="2">
        <v>0.36</v>
      </c>
      <c r="E65" s="2">
        <v>0.28599999999999998</v>
      </c>
      <c r="F65" s="2">
        <f t="shared" si="0"/>
        <v>39.406779661016955</v>
      </c>
      <c r="G65" s="2"/>
      <c r="H65" s="2"/>
    </row>
    <row r="66" spans="1:8" x14ac:dyDescent="0.3">
      <c r="A66" s="1"/>
      <c r="B66" s="1"/>
      <c r="C66" s="2">
        <v>0.47199999999999998</v>
      </c>
      <c r="D66" s="2">
        <v>0.37</v>
      </c>
      <c r="E66" s="2">
        <v>0.28999999999999998</v>
      </c>
      <c r="F66" s="2">
        <f t="shared" si="0"/>
        <v>38.559322033898304</v>
      </c>
      <c r="G66" s="2"/>
      <c r="H66" s="2"/>
    </row>
    <row r="73" spans="1:8" x14ac:dyDescent="0.3">
      <c r="A73" s="3">
        <v>6.5385081448429902E-2</v>
      </c>
    </row>
    <row r="74" spans="1:8" x14ac:dyDescent="0.3">
      <c r="A74" s="3">
        <v>0.23574926381269706</v>
      </c>
    </row>
    <row r="75" spans="1:8" x14ac:dyDescent="0.3">
      <c r="A75" s="3">
        <v>0.13077016289685986</v>
      </c>
    </row>
    <row r="76" spans="1:8" x14ac:dyDescent="0.3">
      <c r="A76" s="3">
        <v>0.28500696244887613</v>
      </c>
    </row>
    <row r="77" spans="1:8" x14ac:dyDescent="0.3">
      <c r="A77" s="3">
        <v>0.51897799489874052</v>
      </c>
    </row>
    <row r="78" spans="1:8" x14ac:dyDescent="0.3">
      <c r="A78" s="3">
        <v>0.53519995767300543</v>
      </c>
    </row>
    <row r="79" spans="1:8" x14ac:dyDescent="0.3">
      <c r="A79" s="3">
        <v>0.36404872634930413</v>
      </c>
    </row>
    <row r="80" spans="1:8" x14ac:dyDescent="0.3">
      <c r="A80" s="3">
        <v>0.57001392489774783</v>
      </c>
    </row>
    <row r="81" spans="1:1" x14ac:dyDescent="0.3">
      <c r="A81" s="3">
        <v>0.67950169875424238</v>
      </c>
    </row>
    <row r="82" spans="1:1" x14ac:dyDescent="0.3">
      <c r="A82" s="3">
        <v>0.34598532993249675</v>
      </c>
    </row>
    <row r="83" spans="1:1" x14ac:dyDescent="0.3">
      <c r="A83" s="3">
        <v>0.74263176945662268</v>
      </c>
    </row>
    <row r="84" spans="1:1" x14ac:dyDescent="0.3">
      <c r="A84" s="3">
        <v>0.51897799489873231</v>
      </c>
    </row>
    <row r="85" spans="1:1" x14ac:dyDescent="0.3">
      <c r="A85" s="3">
        <v>0.53519995767300055</v>
      </c>
    </row>
    <row r="86" spans="1:1" x14ac:dyDescent="0.3">
      <c r="A86" s="3">
        <v>0.6439683695444306</v>
      </c>
    </row>
    <row r="87" spans="1:1" x14ac:dyDescent="0.3">
      <c r="A87" s="3">
        <v>0.42372881355932179</v>
      </c>
    </row>
    <row r="88" spans="1:1" x14ac:dyDescent="0.3">
      <c r="A88" s="3">
        <v>0.1223199722859417</v>
      </c>
    </row>
    <row r="89" spans="1:1" x14ac:dyDescent="0.3">
      <c r="A89" s="3">
        <v>0.48927988914375031</v>
      </c>
    </row>
    <row r="90" spans="1:1" x14ac:dyDescent="0.3">
      <c r="A90" s="3">
        <v>0.24463994457187516</v>
      </c>
    </row>
    <row r="91" spans="1:1" x14ac:dyDescent="0.3">
      <c r="A91" s="3">
        <v>1.7641237283611233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41C310-8A2F-4998-8CC7-4048B0783760}">
  <dimension ref="A1:E21"/>
  <sheetViews>
    <sheetView topLeftCell="A13" workbookViewId="0">
      <selection activeCell="E21" sqref="A1:E21"/>
    </sheetView>
  </sheetViews>
  <sheetFormatPr defaultRowHeight="14.4" x14ac:dyDescent="0.3"/>
  <cols>
    <col min="1" max="1" width="14.33203125" bestFit="1" customWidth="1"/>
    <col min="3" max="3" width="11.5546875" bestFit="1" customWidth="1"/>
    <col min="4" max="4" width="10.5546875" bestFit="1" customWidth="1"/>
    <col min="5" max="5" width="19.77734375" bestFit="1" customWidth="1"/>
  </cols>
  <sheetData>
    <row r="1" spans="1:5" x14ac:dyDescent="0.3">
      <c r="A1" s="1" t="s">
        <v>25</v>
      </c>
      <c r="B1" s="1" t="s">
        <v>17</v>
      </c>
      <c r="C1" s="1" t="s">
        <v>1</v>
      </c>
      <c r="D1" s="1" t="s">
        <v>24</v>
      </c>
      <c r="E1" s="1" t="s">
        <v>26</v>
      </c>
    </row>
    <row r="2" spans="1:5" x14ac:dyDescent="0.3">
      <c r="A2" s="1" t="s">
        <v>14</v>
      </c>
      <c r="B2" s="1">
        <v>180</v>
      </c>
      <c r="C2" s="4">
        <v>4.3790109475273731</v>
      </c>
      <c r="D2" s="4">
        <v>0.34598532993249231</v>
      </c>
      <c r="E2" s="4">
        <v>36279432171146.906</v>
      </c>
    </row>
    <row r="3" spans="1:5" x14ac:dyDescent="0.3">
      <c r="A3" s="1"/>
      <c r="B3" s="1">
        <v>120</v>
      </c>
      <c r="C3" s="4">
        <v>2.5670064175160454</v>
      </c>
      <c r="D3" s="4">
        <v>6.5385081448429902E-2</v>
      </c>
      <c r="E3" s="4"/>
    </row>
    <row r="4" spans="1:5" x14ac:dyDescent="0.3">
      <c r="A4" s="1"/>
      <c r="B4" s="1">
        <v>80</v>
      </c>
      <c r="C4" s="4">
        <v>1.5477538693846753</v>
      </c>
      <c r="D4" s="4">
        <v>0.23574926381269706</v>
      </c>
      <c r="E4" s="4"/>
    </row>
    <row r="5" spans="1:5" x14ac:dyDescent="0.3">
      <c r="A5" s="1"/>
      <c r="B5" s="1">
        <v>40</v>
      </c>
      <c r="C5" s="4">
        <v>0.49075122687806488</v>
      </c>
      <c r="D5" s="4">
        <v>0.13077016289685986</v>
      </c>
      <c r="E5" s="4"/>
    </row>
    <row r="6" spans="1:5" x14ac:dyDescent="0.3">
      <c r="A6" s="1"/>
      <c r="B6" s="1">
        <v>20</v>
      </c>
      <c r="C6" s="4">
        <v>0.26425066062665259</v>
      </c>
      <c r="D6" s="4">
        <v>0.28500696244887613</v>
      </c>
      <c r="E6" s="4"/>
    </row>
    <row r="7" spans="1:5" x14ac:dyDescent="0.3">
      <c r="A7" s="1" t="s">
        <v>8</v>
      </c>
      <c r="B7" s="1">
        <v>180</v>
      </c>
      <c r="C7" s="4">
        <v>-0.22650056625141227</v>
      </c>
      <c r="D7" s="4">
        <v>0.51897799489874052</v>
      </c>
      <c r="E7" s="4">
        <v>0</v>
      </c>
    </row>
    <row r="8" spans="1:5" x14ac:dyDescent="0.3">
      <c r="A8" s="1"/>
      <c r="B8" s="1">
        <v>120</v>
      </c>
      <c r="C8" s="4">
        <v>0.18875047187617935</v>
      </c>
      <c r="D8" s="4">
        <v>0.53519995767300543</v>
      </c>
      <c r="E8" s="4"/>
    </row>
    <row r="9" spans="1:5" x14ac:dyDescent="0.3">
      <c r="A9" s="1"/>
      <c r="B9" s="1">
        <v>80</v>
      </c>
      <c r="C9" s="4">
        <v>-0.37750094375235871</v>
      </c>
      <c r="D9" s="4">
        <v>0.36404872634930413</v>
      </c>
      <c r="E9" s="4"/>
    </row>
    <row r="10" spans="1:5" x14ac:dyDescent="0.3">
      <c r="A10" s="1"/>
      <c r="B10" s="1">
        <v>40</v>
      </c>
      <c r="C10" s="4">
        <v>-0.15100037750094275</v>
      </c>
      <c r="D10" s="4">
        <v>0.57001392489774783</v>
      </c>
      <c r="E10" s="4"/>
    </row>
    <row r="11" spans="1:5" x14ac:dyDescent="0.3">
      <c r="A11" s="1"/>
      <c r="B11" s="1">
        <v>20</v>
      </c>
      <c r="C11" s="4">
        <v>0</v>
      </c>
      <c r="D11" s="4">
        <v>0.67950169875424238</v>
      </c>
      <c r="E11" s="4"/>
    </row>
    <row r="12" spans="1:5" x14ac:dyDescent="0.3">
      <c r="A12" s="1" t="s">
        <v>15</v>
      </c>
      <c r="B12" s="1">
        <v>180</v>
      </c>
      <c r="C12" s="4">
        <v>56.662891657229146</v>
      </c>
      <c r="D12" s="4">
        <v>0.34598532993249675</v>
      </c>
      <c r="E12" s="4">
        <v>130.47988958204132</v>
      </c>
    </row>
    <row r="13" spans="1:5" x14ac:dyDescent="0.3">
      <c r="A13" s="1"/>
      <c r="B13" s="1">
        <v>120</v>
      </c>
      <c r="C13" s="4">
        <v>48.018120045300101</v>
      </c>
      <c r="D13" s="4">
        <v>0.74263176945662268</v>
      </c>
      <c r="E13" s="4"/>
    </row>
    <row r="14" spans="1:5" x14ac:dyDescent="0.3">
      <c r="A14" s="1"/>
      <c r="B14" s="1">
        <v>80</v>
      </c>
      <c r="C14" s="4">
        <v>40.203850509626271</v>
      </c>
      <c r="D14" s="4">
        <v>0.51897799489873231</v>
      </c>
      <c r="E14" s="4"/>
    </row>
    <row r="15" spans="1:5" x14ac:dyDescent="0.3">
      <c r="A15" s="1"/>
      <c r="B15" s="1">
        <v>40</v>
      </c>
      <c r="C15" s="4">
        <v>27.142317855794634</v>
      </c>
      <c r="D15" s="4">
        <v>0.53519995767300055</v>
      </c>
      <c r="E15" s="4"/>
    </row>
    <row r="16" spans="1:5" x14ac:dyDescent="0.3">
      <c r="A16" s="1"/>
      <c r="B16" s="1">
        <v>20</v>
      </c>
      <c r="C16" s="4">
        <v>13.439033597583993</v>
      </c>
      <c r="D16" s="4">
        <v>0.6439683695444306</v>
      </c>
      <c r="E16" s="4"/>
    </row>
    <row r="17" spans="1:5" x14ac:dyDescent="0.3">
      <c r="A17" s="1" t="s">
        <v>9</v>
      </c>
      <c r="B17" s="1">
        <v>10</v>
      </c>
      <c r="C17" s="4">
        <v>95.762711864406768</v>
      </c>
      <c r="D17" s="4">
        <v>0.42372881355932179</v>
      </c>
      <c r="E17" s="4">
        <v>0.24738756791577829</v>
      </c>
    </row>
    <row r="18" spans="1:5" x14ac:dyDescent="0.3">
      <c r="A18" s="1"/>
      <c r="B18" s="1">
        <v>5</v>
      </c>
      <c r="C18" s="4">
        <v>84.816384180791005</v>
      </c>
      <c r="D18" s="4">
        <v>0.1223199722859417</v>
      </c>
      <c r="E18" s="4"/>
    </row>
    <row r="19" spans="1:5" x14ac:dyDescent="0.3">
      <c r="A19" s="1"/>
      <c r="B19" s="1">
        <v>1</v>
      </c>
      <c r="C19" s="4">
        <v>68.714689265536734</v>
      </c>
      <c r="D19" s="4">
        <v>0.48927988914375031</v>
      </c>
      <c r="E19" s="4"/>
    </row>
    <row r="20" spans="1:5" x14ac:dyDescent="0.3">
      <c r="A20" s="1"/>
      <c r="B20" s="1">
        <v>0.5</v>
      </c>
      <c r="C20" s="4">
        <v>56.002824858757059</v>
      </c>
      <c r="D20" s="4">
        <v>0.24463994457187516</v>
      </c>
      <c r="E20" s="4"/>
    </row>
    <row r="21" spans="1:5" x14ac:dyDescent="0.3">
      <c r="A21" s="1"/>
      <c r="B21" s="1">
        <v>0.1</v>
      </c>
      <c r="C21" s="4">
        <v>39.971751412429377</v>
      </c>
      <c r="D21" s="4">
        <v>1.7641237283611233</v>
      </c>
      <c r="E21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cp:lastPrinted>2023-05-26T01:33:29Z</cp:lastPrinted>
  <dcterms:created xsi:type="dcterms:W3CDTF">2023-05-25T13:18:53Z</dcterms:created>
  <dcterms:modified xsi:type="dcterms:W3CDTF">2023-06-15T10:09:28Z</dcterms:modified>
</cp:coreProperties>
</file>